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1760" activeTab="0"/>
  </bookViews>
  <sheets>
    <sheet name="libros" sheetId="1" r:id="rId1"/>
    <sheet name="bancos" sheetId="2" r:id="rId2"/>
  </sheets>
  <definedNames>
    <definedName name="_xlnm._FilterDatabase" localSheetId="1" hidden="1">'bancos'!$A$1:$F$1</definedName>
  </definedNames>
  <calcPr fullCalcOnLoad="1"/>
</workbook>
</file>

<file path=xl/sharedStrings.xml><?xml version="1.0" encoding="utf-8"?>
<sst xmlns="http://schemas.openxmlformats.org/spreadsheetml/2006/main" count="23" uniqueCount="17">
  <si>
    <t>Fecha</t>
  </si>
  <si>
    <t>Monto</t>
  </si>
  <si>
    <t>Debito</t>
  </si>
  <si>
    <t>Credito</t>
  </si>
  <si>
    <t>documento</t>
  </si>
  <si>
    <t xml:space="preserve">-&gt; Si nuestro extracto en libros solo nos da montos positivos y negativos deberemos pasarlos a debito o credito, o en su contrario </t>
  </si>
  <si>
    <t>unificarlo con el del banco, en este ejemplo y en todo lo caso sera mejor unificar bancos, observe y lea como lo hice en la hoja</t>
  </si>
  <si>
    <t>de bancos</t>
  </si>
  <si>
    <t>-&gt; Cree la columna monto, para unificarlo los montos del credito seran positivos, y los debitos seran negativos</t>
  </si>
  <si>
    <t>esto xq los movimientos son contrarios al libros, inclusive podemos dejarlos alrevez pero la operación aritmetica</t>
  </si>
  <si>
    <t>antes del segundo sumar.si sera diferente a la que utilizare aquí</t>
  </si>
  <si>
    <t>-&gt; los $ significan que no importa en que celda copie la formula siempre me mantendra la columna con ese</t>
  </si>
  <si>
    <t>rango de filas</t>
  </si>
  <si>
    <t>Diferencia</t>
  </si>
  <si>
    <t>asi que utilizo los filtros para excluir los datos en 0</t>
  </si>
  <si>
    <t>-&gt; lo que nos interesa son solo las diferencias tanto en la hoja de libros como en la de bancos</t>
  </si>
  <si>
    <t>-&gt; analizaremos estas diferencias para montar la conciliacion.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</si>
</sst>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#,###.00"/>
  </numFmts>
  <fonts count="38">
    <font>
      <sz val="10"/>
      <name val="Arial"/>
      <family val="0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171" fontId="0" fillId="0" borderId="0" xfId="46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 quotePrefix="1">
      <alignment horizontal="right"/>
    </xf>
    <xf numFmtId="0" fontId="2" fillId="0" borderId="0" xfId="0" applyNumberFormat="1" applyFont="1" applyAlignment="1" quotePrefix="1">
      <alignment horizontal="right"/>
    </xf>
    <xf numFmtId="0" fontId="0" fillId="0" borderId="0" xfId="0" applyNumberFormat="1" applyAlignment="1">
      <alignment horizontal="right"/>
    </xf>
    <xf numFmtId="171" fontId="0" fillId="0" borderId="0" xfId="46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46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46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3" max="3" width="12.8515625" style="0" bestFit="1" customWidth="1"/>
    <col min="4" max="5" width="15.421875" style="0" bestFit="1" customWidth="1"/>
    <col min="6" max="6" width="14.421875" style="0" bestFit="1" customWidth="1"/>
  </cols>
  <sheetData>
    <row r="1" spans="1:6" ht="12.75">
      <c r="A1" t="s">
        <v>0</v>
      </c>
      <c r="B1" s="10" t="s">
        <v>4</v>
      </c>
      <c r="C1" t="s">
        <v>1</v>
      </c>
      <c r="D1" t="s">
        <v>2</v>
      </c>
      <c r="E1" t="s">
        <v>3</v>
      </c>
      <c r="F1" s="14" t="s">
        <v>13</v>
      </c>
    </row>
    <row r="2" spans="1:7" ht="12.75">
      <c r="A2" s="2">
        <v>40513</v>
      </c>
      <c r="B2" s="9">
        <v>1104612</v>
      </c>
      <c r="C2" s="3">
        <v>2500000</v>
      </c>
      <c r="D2" s="4">
        <f aca="true" t="shared" si="0" ref="D2:D65">IF(C2&gt;0,C2,0)</f>
        <v>2500000</v>
      </c>
      <c r="E2" s="4">
        <f aca="true" t="shared" si="1" ref="E2:E65">IF(C2&lt;0,-C2,0)</f>
        <v>0</v>
      </c>
      <c r="F2" s="16">
        <f>SUMIF($B$2:$B$446,B2,$C$2:$C$446)-SUMIF(bancos!$B$2:$B$457,libros!B2,bancos!$E$2:$E$457)</f>
        <v>0</v>
      </c>
      <c r="G2" s="13" t="s">
        <v>5</v>
      </c>
    </row>
    <row r="3" spans="1:7" ht="12.75">
      <c r="A3" s="2">
        <v>40514</v>
      </c>
      <c r="B3" s="7">
        <v>1104613</v>
      </c>
      <c r="C3" s="3">
        <v>7500000</v>
      </c>
      <c r="D3" s="4">
        <f t="shared" si="0"/>
        <v>7500000</v>
      </c>
      <c r="E3" s="4">
        <f t="shared" si="1"/>
        <v>0</v>
      </c>
      <c r="F3" s="4">
        <f>SUMIF($B$2:$B$446,B3,$C$2:$C$446)-SUMIF(bancos!$B$2:$B$457,libros!B3,bancos!$E$2:$E$457)</f>
        <v>0</v>
      </c>
      <c r="G3" s="14" t="s">
        <v>6</v>
      </c>
    </row>
    <row r="4" spans="1:7" ht="12.75">
      <c r="A4" s="2">
        <v>40514</v>
      </c>
      <c r="B4" s="9">
        <v>12120930</v>
      </c>
      <c r="C4" s="3">
        <v>12000000</v>
      </c>
      <c r="D4" s="4">
        <f t="shared" si="0"/>
        <v>12000000</v>
      </c>
      <c r="E4" s="4">
        <f t="shared" si="1"/>
        <v>0</v>
      </c>
      <c r="F4" s="4">
        <f>SUMIF($B$2:$B$446,B4,$C$2:$C$446)-SUMIF(bancos!$B$2:$B$457,libros!B4,bancos!$E$2:$E$457)</f>
        <v>0</v>
      </c>
      <c r="G4" s="14" t="s">
        <v>7</v>
      </c>
    </row>
    <row r="5" spans="1:6" ht="12.75">
      <c r="A5" s="2">
        <v>40515</v>
      </c>
      <c r="B5" s="10">
        <v>176798</v>
      </c>
      <c r="C5" s="3">
        <v>10512000</v>
      </c>
      <c r="D5" s="4">
        <f t="shared" si="0"/>
        <v>10512000</v>
      </c>
      <c r="E5" s="4">
        <f t="shared" si="1"/>
        <v>0</v>
      </c>
      <c r="F5" s="4">
        <f>SUMIF($B$2:$B$446,B5,$C$2:$C$446)-SUMIF(bancos!$B$2:$B$457,libros!B5,bancos!$E$2:$E$457)</f>
        <v>0</v>
      </c>
    </row>
    <row r="6" spans="1:6" ht="12.75">
      <c r="A6" s="2">
        <v>40515</v>
      </c>
      <c r="B6" s="10">
        <v>1104614</v>
      </c>
      <c r="C6" s="3">
        <v>6735</v>
      </c>
      <c r="D6" s="4">
        <f t="shared" si="0"/>
        <v>6735</v>
      </c>
      <c r="E6" s="4">
        <f t="shared" si="1"/>
        <v>0</v>
      </c>
      <c r="F6" s="4">
        <f>SUMIF($B$2:$B$446,B6,$C$2:$C$446)-SUMIF(bancos!$B$2:$B$457,libros!B6,bancos!$E$2:$E$457)</f>
        <v>0</v>
      </c>
    </row>
    <row r="7" spans="1:6" ht="12.75">
      <c r="A7" s="2">
        <v>40515</v>
      </c>
      <c r="B7">
        <v>111872</v>
      </c>
      <c r="C7" s="3">
        <v>18250</v>
      </c>
      <c r="D7" s="4">
        <f t="shared" si="0"/>
        <v>18250</v>
      </c>
      <c r="E7" s="4">
        <f t="shared" si="1"/>
        <v>0</v>
      </c>
      <c r="F7" s="4">
        <f>SUMIF($B$2:$B$446,B7,$C$2:$C$446)-SUMIF(bancos!$B$2:$B$457,libros!B7,bancos!$E$2:$E$457)</f>
        <v>18250</v>
      </c>
    </row>
    <row r="8" spans="1:6" ht="12.75">
      <c r="A8" s="2">
        <v>40515</v>
      </c>
      <c r="B8">
        <v>1045</v>
      </c>
      <c r="C8" s="3">
        <v>746485.48</v>
      </c>
      <c r="D8" s="4">
        <f t="shared" si="0"/>
        <v>746485.48</v>
      </c>
      <c r="E8" s="4">
        <f t="shared" si="1"/>
        <v>0</v>
      </c>
      <c r="F8" s="4">
        <f>SUMIF($B$2:$B$446,B8,$C$2:$C$446)-SUMIF(bancos!$B$2:$B$457,libros!B8,bancos!$E$2:$E$457)</f>
        <v>0</v>
      </c>
    </row>
    <row r="9" spans="1:6" ht="12.75">
      <c r="A9" s="2">
        <v>40518</v>
      </c>
      <c r="B9">
        <v>0</v>
      </c>
      <c r="C9" s="3">
        <v>236250</v>
      </c>
      <c r="D9" s="4">
        <f t="shared" si="0"/>
        <v>236250</v>
      </c>
      <c r="E9" s="4">
        <f t="shared" si="1"/>
        <v>0</v>
      </c>
      <c r="F9" s="4">
        <f>SUMIF($B$2:$B$446,B9,$C$2:$C$446)-SUMIF(bancos!$B$2:$B$457,libros!B9,bancos!$E$2:$E$457)</f>
        <v>6225724.23</v>
      </c>
    </row>
    <row r="10" spans="1:6" ht="12.75">
      <c r="A10" s="2">
        <v>40520</v>
      </c>
      <c r="B10">
        <v>96</v>
      </c>
      <c r="C10" s="3">
        <v>4120997</v>
      </c>
      <c r="D10" s="4">
        <f t="shared" si="0"/>
        <v>4120997</v>
      </c>
      <c r="E10" s="4">
        <f t="shared" si="1"/>
        <v>0</v>
      </c>
      <c r="F10" s="4">
        <f>SUMIF($B$2:$B$446,B10,$C$2:$C$446)-SUMIF(bancos!$B$2:$B$457,libros!B10,bancos!$E$2:$E$457)</f>
        <v>0</v>
      </c>
    </row>
    <row r="11" spans="1:6" ht="12.75">
      <c r="A11" s="2">
        <v>40520</v>
      </c>
      <c r="B11">
        <v>297</v>
      </c>
      <c r="C11" s="3">
        <v>35000000</v>
      </c>
      <c r="D11" s="4">
        <f t="shared" si="0"/>
        <v>35000000</v>
      </c>
      <c r="E11" s="4">
        <f t="shared" si="1"/>
        <v>0</v>
      </c>
      <c r="F11" s="4">
        <f>SUMIF($B$2:$B$446,B11,$C$2:$C$446)-SUMIF(bancos!$B$2:$B$457,libros!B11,bancos!$E$2:$E$457)</f>
        <v>0</v>
      </c>
    </row>
    <row r="12" spans="1:6" ht="12.75">
      <c r="A12" s="2">
        <v>40520</v>
      </c>
      <c r="B12">
        <v>31500038</v>
      </c>
      <c r="C12" s="3">
        <v>-15954141</v>
      </c>
      <c r="D12" s="4">
        <f t="shared" si="0"/>
        <v>0</v>
      </c>
      <c r="E12" s="4">
        <f t="shared" si="1"/>
        <v>15954141</v>
      </c>
      <c r="F12" s="4">
        <f>SUMIF($B$2:$B$446,B12,$C$2:$C$446)-SUMIF(bancos!$B$2:$B$457,libros!B12,bancos!$E$2:$E$457)</f>
        <v>0</v>
      </c>
    </row>
    <row r="13" spans="1:6" ht="12.75">
      <c r="A13" s="2">
        <v>40520</v>
      </c>
      <c r="B13">
        <v>264</v>
      </c>
      <c r="C13" s="3">
        <v>-45408</v>
      </c>
      <c r="D13" s="4">
        <f t="shared" si="0"/>
        <v>0</v>
      </c>
      <c r="E13" s="4">
        <f t="shared" si="1"/>
        <v>45408</v>
      </c>
      <c r="F13" s="4">
        <f>SUMIF($B$2:$B$446,B13,$C$2:$C$446)-SUMIF(bancos!$B$2:$B$457,libros!B13,bancos!$E$2:$E$457)</f>
        <v>0</v>
      </c>
    </row>
    <row r="14" spans="1:6" ht="12.75">
      <c r="A14" s="2">
        <v>40521</v>
      </c>
      <c r="B14">
        <v>111483</v>
      </c>
      <c r="C14" s="3">
        <v>20717.15</v>
      </c>
      <c r="D14" s="4">
        <f t="shared" si="0"/>
        <v>20717.15</v>
      </c>
      <c r="E14" s="4">
        <f t="shared" si="1"/>
        <v>0</v>
      </c>
      <c r="F14" s="4">
        <f>SUMIF($B$2:$B$446,B14,$C$2:$C$446)-SUMIF(bancos!$B$2:$B$457,libros!B14,bancos!$E$2:$E$457)</f>
        <v>20717.15</v>
      </c>
    </row>
    <row r="15" spans="1:6" ht="12.75">
      <c r="A15" s="2">
        <v>40521</v>
      </c>
      <c r="B15">
        <v>14430649</v>
      </c>
      <c r="C15" s="3">
        <v>-3258414</v>
      </c>
      <c r="D15" s="4">
        <f t="shared" si="0"/>
        <v>0</v>
      </c>
      <c r="E15" s="4">
        <f t="shared" si="1"/>
        <v>3258414</v>
      </c>
      <c r="F15" s="4">
        <f>SUMIF($B$2:$B$446,B15,$C$2:$C$446)-SUMIF(bancos!$B$2:$B$457,libros!B15,bancos!$E$2:$E$457)</f>
        <v>0</v>
      </c>
    </row>
    <row r="16" spans="1:6" ht="12.75">
      <c r="A16" s="2">
        <v>40522</v>
      </c>
      <c r="B16">
        <v>14462245</v>
      </c>
      <c r="C16" s="3">
        <v>-1320033</v>
      </c>
      <c r="D16" s="4">
        <f t="shared" si="0"/>
        <v>0</v>
      </c>
      <c r="E16" s="4">
        <f t="shared" si="1"/>
        <v>1320033</v>
      </c>
      <c r="F16" s="4">
        <f>SUMIF($B$2:$B$446,B16,$C$2:$C$446)-SUMIF(bancos!$B$2:$B$457,libros!B16,bancos!$E$2:$E$457)</f>
        <v>0</v>
      </c>
    </row>
    <row r="17" spans="1:6" ht="12.75">
      <c r="A17" s="2">
        <v>40522</v>
      </c>
      <c r="B17">
        <v>15095974</v>
      </c>
      <c r="C17" s="3">
        <v>-23993725</v>
      </c>
      <c r="D17" s="4">
        <f t="shared" si="0"/>
        <v>0</v>
      </c>
      <c r="E17" s="4">
        <f t="shared" si="1"/>
        <v>23993725</v>
      </c>
      <c r="F17" s="4">
        <f>SUMIF($B$2:$B$446,B17,$C$2:$C$446)-SUMIF(bancos!$B$2:$B$457,libros!B17,bancos!$E$2:$E$457)</f>
        <v>0</v>
      </c>
    </row>
    <row r="18" spans="1:6" ht="12.75">
      <c r="A18" s="2">
        <v>40522</v>
      </c>
      <c r="B18">
        <v>0</v>
      </c>
      <c r="C18" s="3">
        <v>4227426.6</v>
      </c>
      <c r="D18" s="4">
        <f t="shared" si="0"/>
        <v>4227426.6</v>
      </c>
      <c r="E18" s="4">
        <f t="shared" si="1"/>
        <v>0</v>
      </c>
      <c r="F18" s="4">
        <f>SUMIF($B$2:$B$446,B18,$C$2:$C$446)-SUMIF(bancos!$B$2:$B$457,libros!B18,bancos!$E$2:$E$457)</f>
        <v>6225724.23</v>
      </c>
    </row>
    <row r="19" spans="1:6" ht="12.75">
      <c r="A19" s="2">
        <v>40525</v>
      </c>
      <c r="B19">
        <v>1104615</v>
      </c>
      <c r="C19" s="3">
        <v>10000000</v>
      </c>
      <c r="D19" s="4">
        <f t="shared" si="0"/>
        <v>10000000</v>
      </c>
      <c r="E19" s="4">
        <f t="shared" si="1"/>
        <v>0</v>
      </c>
      <c r="F19" s="4">
        <f>SUMIF($B$2:$B$446,B19,$C$2:$C$446)-SUMIF(bancos!$B$2:$B$457,libros!B19,bancos!$E$2:$E$457)</f>
        <v>0</v>
      </c>
    </row>
    <row r="20" spans="1:6" ht="12.75">
      <c r="A20" s="2">
        <v>40525</v>
      </c>
      <c r="B20">
        <v>31700038</v>
      </c>
      <c r="C20" s="3">
        <v>-5086920</v>
      </c>
      <c r="D20" s="4">
        <f t="shared" si="0"/>
        <v>0</v>
      </c>
      <c r="E20" s="4">
        <f t="shared" si="1"/>
        <v>5086920</v>
      </c>
      <c r="F20" s="4">
        <f>SUMIF($B$2:$B$446,B20,$C$2:$C$446)-SUMIF(bancos!$B$2:$B$457,libros!B20,bancos!$E$2:$E$457)</f>
        <v>0</v>
      </c>
    </row>
    <row r="21" spans="1:6" ht="12.75">
      <c r="A21" s="2">
        <v>40525</v>
      </c>
      <c r="B21">
        <v>1104617</v>
      </c>
      <c r="C21" s="3">
        <v>4000000</v>
      </c>
      <c r="D21" s="4">
        <f t="shared" si="0"/>
        <v>4000000</v>
      </c>
      <c r="E21" s="4">
        <f t="shared" si="1"/>
        <v>0</v>
      </c>
      <c r="F21" s="4">
        <f>SUMIF($B$2:$B$446,B21,$C$2:$C$446)-SUMIF(bancos!$B$2:$B$457,libros!B21,bancos!$E$2:$E$457)</f>
        <v>0</v>
      </c>
    </row>
    <row r="22" spans="1:6" ht="12.75">
      <c r="A22" s="2">
        <v>40526</v>
      </c>
      <c r="B22">
        <v>1104616</v>
      </c>
      <c r="C22" s="3">
        <v>2000000</v>
      </c>
      <c r="D22" s="4">
        <f t="shared" si="0"/>
        <v>2000000</v>
      </c>
      <c r="E22" s="4">
        <f t="shared" si="1"/>
        <v>0</v>
      </c>
      <c r="F22" s="4">
        <f>SUMIF($B$2:$B$446,B22,$C$2:$C$446)-SUMIF(bancos!$B$2:$B$457,libros!B22,bancos!$E$2:$E$457)</f>
        <v>0</v>
      </c>
    </row>
    <row r="23" spans="1:6" ht="12.75">
      <c r="A23" s="2">
        <v>40526</v>
      </c>
      <c r="B23">
        <v>12300428</v>
      </c>
      <c r="C23" s="3">
        <v>-3488157</v>
      </c>
      <c r="D23" s="4">
        <f t="shared" si="0"/>
        <v>0</v>
      </c>
      <c r="E23" s="4">
        <f t="shared" si="1"/>
        <v>3488157</v>
      </c>
      <c r="F23" s="4">
        <f>SUMIF($B$2:$B$446,B23,$C$2:$C$446)-SUMIF(bancos!$B$2:$B$457,libros!B23,bancos!$E$2:$E$457)</f>
        <v>0</v>
      </c>
    </row>
    <row r="24" spans="1:6" ht="12.75">
      <c r="A24" s="2">
        <v>40526</v>
      </c>
      <c r="B24">
        <v>4155</v>
      </c>
      <c r="C24" s="3">
        <v>-7889976</v>
      </c>
      <c r="D24" s="4">
        <f t="shared" si="0"/>
        <v>0</v>
      </c>
      <c r="E24" s="4">
        <f t="shared" si="1"/>
        <v>7889976</v>
      </c>
      <c r="F24" s="4">
        <f>SUMIF($B$2:$B$446,B24,$C$2:$C$446)-SUMIF(bancos!$B$2:$B$457,libros!B24,bancos!$E$2:$E$457)</f>
        <v>0</v>
      </c>
    </row>
    <row r="25" spans="1:6" ht="12.75">
      <c r="A25" s="2">
        <v>40526</v>
      </c>
      <c r="B25">
        <v>4751</v>
      </c>
      <c r="C25" s="3">
        <v>-45360000</v>
      </c>
      <c r="D25" s="4">
        <f t="shared" si="0"/>
        <v>0</v>
      </c>
      <c r="E25" s="4">
        <f t="shared" si="1"/>
        <v>45360000</v>
      </c>
      <c r="F25" s="4">
        <f>SUMIF($B$2:$B$446,B25,$C$2:$C$446)-SUMIF(bancos!$B$2:$B$457,libros!B25,bancos!$E$2:$E$457)</f>
        <v>0</v>
      </c>
    </row>
    <row r="26" spans="1:6" ht="12.75">
      <c r="A26" s="2">
        <v>40527</v>
      </c>
      <c r="B26">
        <v>767</v>
      </c>
      <c r="C26" s="3">
        <v>1011793</v>
      </c>
      <c r="D26" s="4">
        <f t="shared" si="0"/>
        <v>1011793</v>
      </c>
      <c r="E26" s="4">
        <f t="shared" si="1"/>
        <v>0</v>
      </c>
      <c r="F26" s="4">
        <f>SUMIF($B$2:$B$446,B26,$C$2:$C$446)-SUMIF(bancos!$B$2:$B$457,libros!B26,bancos!$E$2:$E$457)</f>
        <v>0</v>
      </c>
    </row>
    <row r="27" spans="1:6" ht="12.75">
      <c r="A27" s="2">
        <v>40527</v>
      </c>
      <c r="B27">
        <v>0</v>
      </c>
      <c r="C27" s="3">
        <v>91535</v>
      </c>
      <c r="D27" s="4">
        <f t="shared" si="0"/>
        <v>91535</v>
      </c>
      <c r="E27" s="4">
        <f t="shared" si="1"/>
        <v>0</v>
      </c>
      <c r="F27" s="4">
        <f>SUMIF($B$2:$B$446,B27,$C$2:$C$446)-SUMIF(bancos!$B$2:$B$457,libros!B27,bancos!$E$2:$E$457)</f>
        <v>6225724.23</v>
      </c>
    </row>
    <row r="28" spans="1:6" ht="12.75">
      <c r="A28" s="2">
        <v>40528</v>
      </c>
      <c r="B28">
        <v>334</v>
      </c>
      <c r="C28" s="3">
        <v>721025</v>
      </c>
      <c r="D28" s="4">
        <f t="shared" si="0"/>
        <v>721025</v>
      </c>
      <c r="E28" s="4">
        <f t="shared" si="1"/>
        <v>0</v>
      </c>
      <c r="F28" s="4">
        <f>SUMIF($B$2:$B$446,B28,$C$2:$C$446)-SUMIF(bancos!$B$2:$B$457,libros!B28,bancos!$E$2:$E$457)</f>
        <v>0</v>
      </c>
    </row>
    <row r="29" spans="1:6" ht="12.75">
      <c r="A29" s="2">
        <v>40529</v>
      </c>
      <c r="B29">
        <v>112061</v>
      </c>
      <c r="C29" s="3">
        <v>-242029</v>
      </c>
      <c r="D29" s="4">
        <f t="shared" si="0"/>
        <v>0</v>
      </c>
      <c r="E29" s="4">
        <f t="shared" si="1"/>
        <v>242029</v>
      </c>
      <c r="F29" s="4">
        <f>SUMIF($B$2:$B$446,B29,$C$2:$C$446)-SUMIF(bancos!$B$2:$B$457,libros!B29,bancos!$E$2:$E$457)</f>
        <v>0</v>
      </c>
    </row>
    <row r="30" spans="1:6" ht="12.75">
      <c r="A30" s="2">
        <v>40529</v>
      </c>
      <c r="B30">
        <v>31800012</v>
      </c>
      <c r="C30" s="3">
        <v>-3021084</v>
      </c>
      <c r="D30" s="4">
        <f t="shared" si="0"/>
        <v>0</v>
      </c>
      <c r="E30" s="4">
        <f t="shared" si="1"/>
        <v>3021084</v>
      </c>
      <c r="F30" s="4">
        <f>SUMIF($B$2:$B$446,B30,$C$2:$C$446)-SUMIF(bancos!$B$2:$B$457,libros!B30,bancos!$E$2:$E$457)</f>
        <v>0</v>
      </c>
    </row>
    <row r="31" spans="1:6" ht="12.75">
      <c r="A31" s="2">
        <v>40530</v>
      </c>
      <c r="B31">
        <v>0</v>
      </c>
      <c r="C31" s="3">
        <v>314940.07</v>
      </c>
      <c r="D31" s="4">
        <f t="shared" si="0"/>
        <v>314940.07</v>
      </c>
      <c r="E31" s="4">
        <f t="shared" si="1"/>
        <v>0</v>
      </c>
      <c r="F31" s="4">
        <f>SUMIF($B$2:$B$446,B31,$C$2:$C$446)-SUMIF(bancos!$B$2:$B$457,libros!B31,bancos!$E$2:$E$457)</f>
        <v>6225724.23</v>
      </c>
    </row>
    <row r="32" spans="1:6" ht="12.75">
      <c r="A32" s="2">
        <v>40532</v>
      </c>
      <c r="B32">
        <v>0</v>
      </c>
      <c r="C32" s="3">
        <v>1355572.56</v>
      </c>
      <c r="D32" s="4">
        <f t="shared" si="0"/>
        <v>1355572.56</v>
      </c>
      <c r="E32" s="4">
        <f t="shared" si="1"/>
        <v>0</v>
      </c>
      <c r="F32" s="4">
        <f>SUMIF($B$2:$B$446,B32,$C$2:$C$446)-SUMIF(bancos!$B$2:$B$457,libros!B32,bancos!$E$2:$E$457)</f>
        <v>6225724.23</v>
      </c>
    </row>
    <row r="33" spans="1:6" ht="12.75">
      <c r="A33" s="2">
        <v>40532</v>
      </c>
      <c r="B33">
        <v>1104618</v>
      </c>
      <c r="C33" s="3">
        <v>4500000</v>
      </c>
      <c r="D33" s="4">
        <f t="shared" si="0"/>
        <v>4500000</v>
      </c>
      <c r="E33" s="4">
        <f t="shared" si="1"/>
        <v>0</v>
      </c>
      <c r="F33" s="4">
        <f>SUMIF($B$2:$B$446,B33,$C$2:$C$446)-SUMIF(bancos!$B$2:$B$457,libros!B33,bancos!$E$2:$E$457)</f>
        <v>0</v>
      </c>
    </row>
    <row r="34" spans="1:6" ht="12.75">
      <c r="A34" s="2">
        <v>40533</v>
      </c>
      <c r="B34">
        <v>7409</v>
      </c>
      <c r="C34" s="3">
        <v>-6623500</v>
      </c>
      <c r="D34" s="4">
        <f t="shared" si="0"/>
        <v>0</v>
      </c>
      <c r="E34" s="4">
        <f t="shared" si="1"/>
        <v>6623500</v>
      </c>
      <c r="F34" s="4">
        <f>SUMIF($B$2:$B$446,B34,$C$2:$C$446)-SUMIF(bancos!$B$2:$B$457,libros!B34,bancos!$E$2:$E$457)</f>
        <v>0</v>
      </c>
    </row>
    <row r="35" spans="1:6" ht="12.75">
      <c r="A35" s="2">
        <v>40533</v>
      </c>
      <c r="B35">
        <v>3878298</v>
      </c>
      <c r="C35" s="3">
        <v>557632.82</v>
      </c>
      <c r="D35" s="4">
        <f t="shared" si="0"/>
        <v>557632.82</v>
      </c>
      <c r="E35" s="4">
        <f t="shared" si="1"/>
        <v>0</v>
      </c>
      <c r="F35" s="4">
        <f>SUMIF($B$2:$B$446,B35,$C$2:$C$446)-SUMIF(bancos!$B$2:$B$457,libros!B35,bancos!$E$2:$E$457)</f>
        <v>0</v>
      </c>
    </row>
    <row r="36" spans="1:6" ht="12.75">
      <c r="A36" s="2">
        <v>40533</v>
      </c>
      <c r="B36">
        <v>360961</v>
      </c>
      <c r="C36" s="3">
        <v>-400791</v>
      </c>
      <c r="D36" s="4">
        <f t="shared" si="0"/>
        <v>0</v>
      </c>
      <c r="E36" s="4">
        <f t="shared" si="1"/>
        <v>400791</v>
      </c>
      <c r="F36" s="4">
        <f>SUMIF($B$2:$B$446,B36,$C$2:$C$446)-SUMIF(bancos!$B$2:$B$457,libros!B36,bancos!$E$2:$E$457)</f>
        <v>0</v>
      </c>
    </row>
    <row r="37" spans="1:6" ht="12.75">
      <c r="A37" s="2">
        <v>40533</v>
      </c>
      <c r="B37">
        <v>112061</v>
      </c>
      <c r="C37" s="3">
        <v>242029</v>
      </c>
      <c r="D37" s="4">
        <f t="shared" si="0"/>
        <v>242029</v>
      </c>
      <c r="E37" s="4">
        <f t="shared" si="1"/>
        <v>0</v>
      </c>
      <c r="F37" s="4">
        <f>SUMIF($B$2:$B$446,B37,$C$2:$C$446)-SUMIF(bancos!$B$2:$B$457,libros!B37,bancos!$E$2:$E$457)</f>
        <v>0</v>
      </c>
    </row>
    <row r="38" spans="1:6" ht="12.75">
      <c r="A38" s="2">
        <v>40534</v>
      </c>
      <c r="B38">
        <v>31900036</v>
      </c>
      <c r="C38" s="3">
        <v>-5222805</v>
      </c>
      <c r="D38" s="4">
        <f t="shared" si="0"/>
        <v>0</v>
      </c>
      <c r="E38" s="4">
        <f t="shared" si="1"/>
        <v>5222805</v>
      </c>
      <c r="F38" s="4">
        <f>SUMIF($B$2:$B$446,B38,$C$2:$C$446)-SUMIF(bancos!$B$2:$B$457,libros!B38,bancos!$E$2:$E$457)</f>
        <v>0</v>
      </c>
    </row>
    <row r="39" spans="1:6" ht="12.75">
      <c r="A39" s="2">
        <v>40534</v>
      </c>
      <c r="B39">
        <v>50014324</v>
      </c>
      <c r="C39" s="3">
        <v>-18060</v>
      </c>
      <c r="D39" s="4">
        <f t="shared" si="0"/>
        <v>0</v>
      </c>
      <c r="E39" s="4">
        <f t="shared" si="1"/>
        <v>18060</v>
      </c>
      <c r="F39" s="4">
        <f>SUMIF($B$2:$B$446,B39,$C$2:$C$446)-SUMIF(bancos!$B$2:$B$457,libros!B39,bancos!$E$2:$E$457)</f>
        <v>-18060</v>
      </c>
    </row>
    <row r="40" spans="1:6" ht="12.75">
      <c r="A40" s="2">
        <v>40540</v>
      </c>
      <c r="B40">
        <v>111917</v>
      </c>
      <c r="C40" s="3">
        <v>-67800</v>
      </c>
      <c r="D40" s="4">
        <f t="shared" si="0"/>
        <v>0</v>
      </c>
      <c r="E40" s="4">
        <f t="shared" si="1"/>
        <v>67800</v>
      </c>
      <c r="F40" s="4">
        <f>SUMIF($B$2:$B$446,B40,$C$2:$C$446)-SUMIF(bancos!$B$2:$B$457,libros!B40,bancos!$E$2:$E$457)</f>
        <v>0</v>
      </c>
    </row>
    <row r="41" spans="1:6" ht="12.75">
      <c r="A41" s="2">
        <v>40513</v>
      </c>
      <c r="B41">
        <v>111918</v>
      </c>
      <c r="C41" s="3">
        <v>-65000</v>
      </c>
      <c r="D41" s="4">
        <f t="shared" si="0"/>
        <v>0</v>
      </c>
      <c r="E41" s="4">
        <f t="shared" si="1"/>
        <v>65000</v>
      </c>
      <c r="F41" s="4">
        <f>SUMIF($B$2:$B$446,B41,$C$2:$C$446)-SUMIF(bancos!$B$2:$B$457,libros!B41,bancos!$E$2:$E$457)</f>
        <v>0</v>
      </c>
    </row>
    <row r="42" spans="1:6" ht="12.75">
      <c r="A42" s="2">
        <v>40513</v>
      </c>
      <c r="B42">
        <v>111919</v>
      </c>
      <c r="C42" s="3">
        <v>-2482989</v>
      </c>
      <c r="D42" s="4">
        <f t="shared" si="0"/>
        <v>0</v>
      </c>
      <c r="E42" s="4">
        <f t="shared" si="1"/>
        <v>2482989</v>
      </c>
      <c r="F42" s="4">
        <f>SUMIF($B$2:$B$446,B42,$C$2:$C$446)-SUMIF(bancos!$B$2:$B$457,libros!B42,bancos!$E$2:$E$457)</f>
        <v>0</v>
      </c>
    </row>
    <row r="43" spans="1:6" ht="12.75">
      <c r="A43" s="2">
        <v>40513</v>
      </c>
      <c r="B43">
        <v>111920</v>
      </c>
      <c r="C43" s="3">
        <v>-746489</v>
      </c>
      <c r="D43" s="4">
        <f t="shared" si="0"/>
        <v>0</v>
      </c>
      <c r="E43" s="4">
        <f t="shared" si="1"/>
        <v>746489</v>
      </c>
      <c r="F43" s="4">
        <f>SUMIF($B$2:$B$446,B43,$C$2:$C$446)-SUMIF(bancos!$B$2:$B$457,libros!B43,bancos!$E$2:$E$457)</f>
        <v>0</v>
      </c>
    </row>
    <row r="44" spans="1:6" ht="12.75">
      <c r="A44" s="2">
        <v>40513</v>
      </c>
      <c r="B44">
        <v>111921</v>
      </c>
      <c r="C44" s="3">
        <v>-60000</v>
      </c>
      <c r="D44" s="4">
        <f t="shared" si="0"/>
        <v>0</v>
      </c>
      <c r="E44" s="4">
        <f t="shared" si="1"/>
        <v>60000</v>
      </c>
      <c r="F44" s="4">
        <f>SUMIF($B$2:$B$446,B44,$C$2:$C$446)-SUMIF(bancos!$B$2:$B$457,libros!B44,bancos!$E$2:$E$457)</f>
        <v>0</v>
      </c>
    </row>
    <row r="45" spans="1:6" ht="12.75">
      <c r="A45" s="2">
        <v>40514</v>
      </c>
      <c r="B45">
        <v>111922</v>
      </c>
      <c r="C45" s="3">
        <v>-485000</v>
      </c>
      <c r="D45" s="4">
        <f t="shared" si="0"/>
        <v>0</v>
      </c>
      <c r="E45" s="4">
        <f t="shared" si="1"/>
        <v>485000</v>
      </c>
      <c r="F45" s="4">
        <f>SUMIF($B$2:$B$446,B45,$C$2:$C$446)-SUMIF(bancos!$B$2:$B$457,libros!B45,bancos!$E$2:$E$457)</f>
        <v>0</v>
      </c>
    </row>
    <row r="46" spans="1:6" ht="12.75">
      <c r="A46" s="2">
        <v>40514</v>
      </c>
      <c r="B46">
        <v>111923</v>
      </c>
      <c r="C46" s="3">
        <v>-170690</v>
      </c>
      <c r="D46" s="4">
        <f t="shared" si="0"/>
        <v>0</v>
      </c>
      <c r="E46" s="4">
        <f t="shared" si="1"/>
        <v>170690</v>
      </c>
      <c r="F46" s="4">
        <f>SUMIF($B$2:$B$446,B46,$C$2:$C$446)-SUMIF(bancos!$B$2:$B$457,libros!B46,bancos!$E$2:$E$457)</f>
        <v>0</v>
      </c>
    </row>
    <row r="47" spans="1:6" ht="12.75">
      <c r="A47" s="2">
        <v>40514</v>
      </c>
      <c r="B47">
        <v>111924</v>
      </c>
      <c r="C47" s="3">
        <v>-78952.15</v>
      </c>
      <c r="D47" s="4">
        <f t="shared" si="0"/>
        <v>0</v>
      </c>
      <c r="E47" s="4">
        <f t="shared" si="1"/>
        <v>78952.15</v>
      </c>
      <c r="F47" s="4">
        <f>SUMIF($B$2:$B$446,B47,$C$2:$C$446)-SUMIF(bancos!$B$2:$B$457,libros!B47,bancos!$E$2:$E$457)</f>
        <v>0</v>
      </c>
    </row>
    <row r="48" spans="1:6" ht="12.75">
      <c r="A48" s="2">
        <v>40514</v>
      </c>
      <c r="B48">
        <v>111925</v>
      </c>
      <c r="C48" s="3">
        <v>-3047611.4</v>
      </c>
      <c r="D48" s="4">
        <f t="shared" si="0"/>
        <v>0</v>
      </c>
      <c r="E48" s="4">
        <f t="shared" si="1"/>
        <v>3047611.4</v>
      </c>
      <c r="F48" s="4">
        <f>SUMIF($B$2:$B$446,B48,$C$2:$C$446)-SUMIF(bancos!$B$2:$B$457,libros!B48,bancos!$E$2:$E$457)</f>
        <v>0</v>
      </c>
    </row>
    <row r="49" spans="1:6" ht="12.75">
      <c r="A49" s="2">
        <v>40514</v>
      </c>
      <c r="B49">
        <v>111926</v>
      </c>
      <c r="C49" s="3">
        <v>-7800</v>
      </c>
      <c r="D49" s="4">
        <f t="shared" si="0"/>
        <v>0</v>
      </c>
      <c r="E49" s="4">
        <f t="shared" si="1"/>
        <v>7800</v>
      </c>
      <c r="F49" s="4">
        <f>SUMIF($B$2:$B$446,B49,$C$2:$C$446)-SUMIF(bancos!$B$2:$B$457,libros!B49,bancos!$E$2:$E$457)</f>
        <v>0</v>
      </c>
    </row>
    <row r="50" spans="1:6" ht="12.75">
      <c r="A50" s="2">
        <v>40514</v>
      </c>
      <c r="B50">
        <v>111927</v>
      </c>
      <c r="C50" s="3">
        <v>-157657</v>
      </c>
      <c r="D50" s="4">
        <f t="shared" si="0"/>
        <v>0</v>
      </c>
      <c r="E50" s="4">
        <f t="shared" si="1"/>
        <v>157657</v>
      </c>
      <c r="F50" s="4">
        <f>SUMIF($B$2:$B$446,B50,$C$2:$C$446)-SUMIF(bancos!$B$2:$B$457,libros!B50,bancos!$E$2:$E$457)</f>
        <v>0</v>
      </c>
    </row>
    <row r="51" spans="1:6" ht="12.75">
      <c r="A51" s="2">
        <v>40514</v>
      </c>
      <c r="B51">
        <v>111928</v>
      </c>
      <c r="C51" s="3">
        <v>-50000</v>
      </c>
      <c r="D51" s="4">
        <f t="shared" si="0"/>
        <v>0</v>
      </c>
      <c r="E51" s="4">
        <f t="shared" si="1"/>
        <v>50000</v>
      </c>
      <c r="F51" s="4">
        <f>SUMIF($B$2:$B$446,B51,$C$2:$C$446)-SUMIF(bancos!$B$2:$B$457,libros!B51,bancos!$E$2:$E$457)</f>
        <v>0</v>
      </c>
    </row>
    <row r="52" spans="1:6" ht="12.75">
      <c r="A52" s="2">
        <v>40514</v>
      </c>
      <c r="B52">
        <v>111929</v>
      </c>
      <c r="C52" s="3">
        <v>-2936634.16</v>
      </c>
      <c r="D52" s="4">
        <f t="shared" si="0"/>
        <v>0</v>
      </c>
      <c r="E52" s="4">
        <f t="shared" si="1"/>
        <v>2936634.16</v>
      </c>
      <c r="F52" s="4">
        <f>SUMIF($B$2:$B$446,B52,$C$2:$C$446)-SUMIF(bancos!$B$2:$B$457,libros!B52,bancos!$E$2:$E$457)</f>
        <v>0</v>
      </c>
    </row>
    <row r="53" spans="1:6" ht="12.75">
      <c r="A53" s="2">
        <v>40514</v>
      </c>
      <c r="B53">
        <v>111930</v>
      </c>
      <c r="C53" s="3">
        <v>-940005</v>
      </c>
      <c r="D53" s="4">
        <f t="shared" si="0"/>
        <v>0</v>
      </c>
      <c r="E53" s="4">
        <f t="shared" si="1"/>
        <v>940005</v>
      </c>
      <c r="F53" s="4">
        <f>SUMIF($B$2:$B$446,B53,$C$2:$C$446)-SUMIF(bancos!$B$2:$B$457,libros!B53,bancos!$E$2:$E$457)</f>
        <v>0</v>
      </c>
    </row>
    <row r="54" spans="1:6" ht="12.75">
      <c r="A54" s="2">
        <v>40514</v>
      </c>
      <c r="B54">
        <v>111931</v>
      </c>
      <c r="C54" s="3">
        <v>-80000</v>
      </c>
      <c r="D54" s="4">
        <f t="shared" si="0"/>
        <v>0</v>
      </c>
      <c r="E54" s="4">
        <f t="shared" si="1"/>
        <v>80000</v>
      </c>
      <c r="F54" s="4">
        <f>SUMIF($B$2:$B$446,B54,$C$2:$C$446)-SUMIF(bancos!$B$2:$B$457,libros!B54,bancos!$E$2:$E$457)</f>
        <v>-80000</v>
      </c>
    </row>
    <row r="55" spans="1:6" ht="12.75">
      <c r="A55" s="2">
        <v>40514</v>
      </c>
      <c r="B55">
        <v>111932</v>
      </c>
      <c r="C55" s="3">
        <v>-294276.75</v>
      </c>
      <c r="D55" s="4">
        <f t="shared" si="0"/>
        <v>0</v>
      </c>
      <c r="E55" s="4">
        <f t="shared" si="1"/>
        <v>294276.75</v>
      </c>
      <c r="F55" s="4">
        <f>SUMIF($B$2:$B$446,B55,$C$2:$C$446)-SUMIF(bancos!$B$2:$B$457,libros!B55,bancos!$E$2:$E$457)</f>
        <v>0</v>
      </c>
    </row>
    <row r="56" spans="1:6" ht="12.75">
      <c r="A56" s="2">
        <v>40514</v>
      </c>
      <c r="B56">
        <v>111933</v>
      </c>
      <c r="C56" s="3">
        <v>-2232804.44</v>
      </c>
      <c r="D56" s="4">
        <f t="shared" si="0"/>
        <v>0</v>
      </c>
      <c r="E56" s="4">
        <f t="shared" si="1"/>
        <v>2232804.44</v>
      </c>
      <c r="F56" s="4">
        <f>SUMIF($B$2:$B$446,B56,$C$2:$C$446)-SUMIF(bancos!$B$2:$B$457,libros!B56,bancos!$E$2:$E$457)</f>
        <v>0</v>
      </c>
    </row>
    <row r="57" spans="1:6" ht="12.75">
      <c r="A57" s="2">
        <v>40514</v>
      </c>
      <c r="B57">
        <v>111934</v>
      </c>
      <c r="C57" s="3">
        <v>-233317.04</v>
      </c>
      <c r="D57" s="4">
        <f t="shared" si="0"/>
        <v>0</v>
      </c>
      <c r="E57" s="4">
        <f t="shared" si="1"/>
        <v>233317.04</v>
      </c>
      <c r="F57" s="4">
        <f>SUMIF($B$2:$B$446,B57,$C$2:$C$446)-SUMIF(bancos!$B$2:$B$457,libros!B57,bancos!$E$2:$E$457)</f>
        <v>-233317.04</v>
      </c>
    </row>
    <row r="58" spans="1:6" ht="12.75">
      <c r="A58" s="2">
        <v>40514</v>
      </c>
      <c r="B58">
        <v>111935</v>
      </c>
      <c r="C58" s="3">
        <v>-60000</v>
      </c>
      <c r="D58" s="4">
        <f t="shared" si="0"/>
        <v>0</v>
      </c>
      <c r="E58" s="4">
        <f t="shared" si="1"/>
        <v>60000</v>
      </c>
      <c r="F58" s="4">
        <f>SUMIF($B$2:$B$446,B58,$C$2:$C$446)-SUMIF(bancos!$B$2:$B$457,libros!B58,bancos!$E$2:$E$457)</f>
        <v>0</v>
      </c>
    </row>
    <row r="59" spans="1:6" ht="12.75">
      <c r="A59" s="2">
        <v>40514</v>
      </c>
      <c r="B59">
        <v>111936</v>
      </c>
      <c r="C59" s="3">
        <v>-90000</v>
      </c>
      <c r="D59" s="4">
        <f t="shared" si="0"/>
        <v>0</v>
      </c>
      <c r="E59" s="4">
        <f t="shared" si="1"/>
        <v>90000</v>
      </c>
      <c r="F59" s="4">
        <f>SUMIF($B$2:$B$446,B59,$C$2:$C$446)-SUMIF(bancos!$B$2:$B$457,libros!B59,bancos!$E$2:$E$457)</f>
        <v>0</v>
      </c>
    </row>
    <row r="60" spans="1:6" ht="12.75">
      <c r="A60" s="2">
        <v>40514</v>
      </c>
      <c r="B60">
        <v>111937</v>
      </c>
      <c r="C60" s="3">
        <v>-168283.1</v>
      </c>
      <c r="D60" s="4">
        <f t="shared" si="0"/>
        <v>0</v>
      </c>
      <c r="E60" s="4">
        <f t="shared" si="1"/>
        <v>168283.1</v>
      </c>
      <c r="F60" s="4">
        <f>SUMIF($B$2:$B$446,B60,$C$2:$C$446)-SUMIF(bancos!$B$2:$B$457,libros!B60,bancos!$E$2:$E$457)</f>
        <v>0</v>
      </c>
    </row>
    <row r="61" spans="1:6" ht="12.75">
      <c r="A61" s="2">
        <v>40514</v>
      </c>
      <c r="B61">
        <v>111938</v>
      </c>
      <c r="C61" s="3">
        <v>-53888</v>
      </c>
      <c r="D61" s="4">
        <f t="shared" si="0"/>
        <v>0</v>
      </c>
      <c r="E61" s="4">
        <f t="shared" si="1"/>
        <v>53888</v>
      </c>
      <c r="F61" s="4">
        <f>SUMIF($B$2:$B$446,B61,$C$2:$C$446)-SUMIF(bancos!$B$2:$B$457,libros!B61,bancos!$E$2:$E$457)</f>
        <v>0</v>
      </c>
    </row>
    <row r="62" spans="1:6" ht="12.75">
      <c r="A62" s="2">
        <v>40514</v>
      </c>
      <c r="B62">
        <v>111939</v>
      </c>
      <c r="C62" s="3">
        <v>-121526.85</v>
      </c>
      <c r="D62" s="4">
        <f t="shared" si="0"/>
        <v>0</v>
      </c>
      <c r="E62" s="4">
        <f t="shared" si="1"/>
        <v>121526.85</v>
      </c>
      <c r="F62" s="4">
        <f>SUMIF($B$2:$B$446,B62,$C$2:$C$446)-SUMIF(bancos!$B$2:$B$457,libros!B62,bancos!$E$2:$E$457)</f>
        <v>0</v>
      </c>
    </row>
    <row r="63" spans="1:6" ht="12.75">
      <c r="A63" s="2">
        <v>40514</v>
      </c>
      <c r="B63">
        <v>111940</v>
      </c>
      <c r="C63" s="3">
        <v>-42000</v>
      </c>
      <c r="D63" s="4">
        <f t="shared" si="0"/>
        <v>0</v>
      </c>
      <c r="E63" s="4">
        <f t="shared" si="1"/>
        <v>42000</v>
      </c>
      <c r="F63" s="4">
        <f>SUMIF($B$2:$B$446,B63,$C$2:$C$446)-SUMIF(bancos!$B$2:$B$457,libros!B63,bancos!$E$2:$E$457)</f>
        <v>0</v>
      </c>
    </row>
    <row r="64" spans="1:6" ht="12.75">
      <c r="A64" s="2">
        <v>40514</v>
      </c>
      <c r="B64">
        <v>111941</v>
      </c>
      <c r="C64" s="3">
        <v>-42000</v>
      </c>
      <c r="D64" s="4">
        <f t="shared" si="0"/>
        <v>0</v>
      </c>
      <c r="E64" s="4">
        <f t="shared" si="1"/>
        <v>42000</v>
      </c>
      <c r="F64" s="4">
        <f>SUMIF($B$2:$B$446,B64,$C$2:$C$446)-SUMIF(bancos!$B$2:$B$457,libros!B64,bancos!$E$2:$E$457)</f>
        <v>0</v>
      </c>
    </row>
    <row r="65" spans="1:6" ht="12.75">
      <c r="A65" s="2">
        <v>40514</v>
      </c>
      <c r="B65">
        <v>111942</v>
      </c>
      <c r="C65" s="3">
        <v>-44140</v>
      </c>
      <c r="D65" s="4">
        <f t="shared" si="0"/>
        <v>0</v>
      </c>
      <c r="E65" s="4">
        <f t="shared" si="1"/>
        <v>44140</v>
      </c>
      <c r="F65" s="4">
        <f>SUMIF($B$2:$B$446,B65,$C$2:$C$446)-SUMIF(bancos!$B$2:$B$457,libros!B65,bancos!$E$2:$E$457)</f>
        <v>0</v>
      </c>
    </row>
    <row r="66" spans="1:6" ht="12.75">
      <c r="A66" s="2">
        <v>40514</v>
      </c>
      <c r="B66">
        <v>111943</v>
      </c>
      <c r="C66" s="3">
        <v>-42000</v>
      </c>
      <c r="D66" s="4">
        <f aca="true" t="shared" si="2" ref="D66:D129">IF(C66&gt;0,C66,0)</f>
        <v>0</v>
      </c>
      <c r="E66" s="4">
        <f aca="true" t="shared" si="3" ref="E66:E129">IF(C66&lt;0,-C66,0)</f>
        <v>42000</v>
      </c>
      <c r="F66" s="4">
        <f>SUMIF($B$2:$B$446,B66,$C$2:$C$446)-SUMIF(bancos!$B$2:$B$457,libros!B66,bancos!$E$2:$E$457)</f>
        <v>0</v>
      </c>
    </row>
    <row r="67" spans="1:6" ht="12.75">
      <c r="A67" s="2">
        <v>40514</v>
      </c>
      <c r="B67">
        <v>111944</v>
      </c>
      <c r="C67" s="3">
        <v>-50000</v>
      </c>
      <c r="D67" s="4">
        <f t="shared" si="2"/>
        <v>0</v>
      </c>
      <c r="E67" s="4">
        <f t="shared" si="3"/>
        <v>50000</v>
      </c>
      <c r="F67" s="4">
        <f>SUMIF($B$2:$B$446,B67,$C$2:$C$446)-SUMIF(bancos!$B$2:$B$457,libros!B67,bancos!$E$2:$E$457)</f>
        <v>0</v>
      </c>
    </row>
    <row r="68" spans="1:6" ht="12.75">
      <c r="A68" s="2">
        <v>40514</v>
      </c>
      <c r="B68">
        <v>111945</v>
      </c>
      <c r="C68" s="3">
        <v>-52134.81</v>
      </c>
      <c r="D68" s="4">
        <f t="shared" si="2"/>
        <v>0</v>
      </c>
      <c r="E68" s="4">
        <f t="shared" si="3"/>
        <v>52134.81</v>
      </c>
      <c r="F68" s="4">
        <f>SUMIF($B$2:$B$446,B68,$C$2:$C$446)-SUMIF(bancos!$B$2:$B$457,libros!B68,bancos!$E$2:$E$457)</f>
        <v>0</v>
      </c>
    </row>
    <row r="69" spans="1:6" ht="12.75">
      <c r="A69" s="2">
        <v>40514</v>
      </c>
      <c r="B69">
        <v>111946</v>
      </c>
      <c r="C69" s="3">
        <v>-115000</v>
      </c>
      <c r="D69" s="4">
        <f t="shared" si="2"/>
        <v>0</v>
      </c>
      <c r="E69" s="4">
        <f t="shared" si="3"/>
        <v>115000</v>
      </c>
      <c r="F69" s="4">
        <f>SUMIF($B$2:$B$446,B69,$C$2:$C$446)-SUMIF(bancos!$B$2:$B$457,libros!B69,bancos!$E$2:$E$457)</f>
        <v>0</v>
      </c>
    </row>
    <row r="70" spans="1:6" ht="12.75">
      <c r="A70" s="2">
        <v>40514</v>
      </c>
      <c r="B70">
        <v>111947</v>
      </c>
      <c r="C70" s="3">
        <v>-30000</v>
      </c>
      <c r="D70" s="4">
        <f t="shared" si="2"/>
        <v>0</v>
      </c>
      <c r="E70" s="4">
        <f t="shared" si="3"/>
        <v>30000</v>
      </c>
      <c r="F70" s="4">
        <f>SUMIF($B$2:$B$446,B70,$C$2:$C$446)-SUMIF(bancos!$B$2:$B$457,libros!B70,bancos!$E$2:$E$457)</f>
        <v>0</v>
      </c>
    </row>
    <row r="71" spans="1:6" ht="12.75">
      <c r="A71" s="2">
        <v>40514</v>
      </c>
      <c r="B71">
        <v>111948</v>
      </c>
      <c r="C71" s="3">
        <v>-46200</v>
      </c>
      <c r="D71" s="4">
        <f t="shared" si="2"/>
        <v>0</v>
      </c>
      <c r="E71" s="4">
        <f t="shared" si="3"/>
        <v>46200</v>
      </c>
      <c r="F71" s="4">
        <f>SUMIF($B$2:$B$446,B71,$C$2:$C$446)-SUMIF(bancos!$B$2:$B$457,libros!B71,bancos!$E$2:$E$457)</f>
        <v>0</v>
      </c>
    </row>
    <row r="72" spans="1:6" ht="12.75">
      <c r="A72" s="2">
        <v>40514</v>
      </c>
      <c r="B72">
        <v>111949</v>
      </c>
      <c r="C72" s="3">
        <v>-46200</v>
      </c>
      <c r="D72" s="4">
        <f t="shared" si="2"/>
        <v>0</v>
      </c>
      <c r="E72" s="4">
        <f t="shared" si="3"/>
        <v>46200</v>
      </c>
      <c r="F72" s="4">
        <f>SUMIF($B$2:$B$446,B72,$C$2:$C$446)-SUMIF(bancos!$B$2:$B$457,libros!B72,bancos!$E$2:$E$457)</f>
        <v>0</v>
      </c>
    </row>
    <row r="73" spans="1:6" ht="12.75">
      <c r="A73" s="2">
        <v>40514</v>
      </c>
      <c r="B73">
        <v>111950</v>
      </c>
      <c r="C73" s="3">
        <v>-62630</v>
      </c>
      <c r="D73" s="4">
        <f t="shared" si="2"/>
        <v>0</v>
      </c>
      <c r="E73" s="4">
        <f t="shared" si="3"/>
        <v>62630</v>
      </c>
      <c r="F73" s="4">
        <f>SUMIF($B$2:$B$446,B73,$C$2:$C$446)-SUMIF(bancos!$B$2:$B$457,libros!B73,bancos!$E$2:$E$457)</f>
        <v>0</v>
      </c>
    </row>
    <row r="74" spans="1:6" ht="12.75">
      <c r="A74" s="2">
        <v>40515</v>
      </c>
      <c r="B74">
        <v>111951</v>
      </c>
      <c r="C74" s="3">
        <v>-231716.89</v>
      </c>
      <c r="D74" s="4">
        <f t="shared" si="2"/>
        <v>0</v>
      </c>
      <c r="E74" s="4">
        <f t="shared" si="3"/>
        <v>231716.89</v>
      </c>
      <c r="F74" s="4">
        <f>SUMIF($B$2:$B$446,B74,$C$2:$C$446)-SUMIF(bancos!$B$2:$B$457,libros!B74,bancos!$E$2:$E$457)</f>
        <v>0</v>
      </c>
    </row>
    <row r="75" spans="1:6" ht="12.75">
      <c r="A75" s="2">
        <v>40515</v>
      </c>
      <c r="B75">
        <v>111952</v>
      </c>
      <c r="C75" s="3">
        <v>-54425</v>
      </c>
      <c r="D75" s="4">
        <f t="shared" si="2"/>
        <v>0</v>
      </c>
      <c r="E75" s="4">
        <f t="shared" si="3"/>
        <v>54425</v>
      </c>
      <c r="F75" s="4">
        <f>SUMIF($B$2:$B$446,B75,$C$2:$C$446)-SUMIF(bancos!$B$2:$B$457,libros!B75,bancos!$E$2:$E$457)</f>
        <v>0</v>
      </c>
    </row>
    <row r="76" spans="1:6" ht="12.75">
      <c r="A76" s="2">
        <v>40519</v>
      </c>
      <c r="B76">
        <v>111953</v>
      </c>
      <c r="C76" s="3">
        <v>-53750</v>
      </c>
      <c r="D76" s="4">
        <f t="shared" si="2"/>
        <v>0</v>
      </c>
      <c r="E76" s="4">
        <f t="shared" si="3"/>
        <v>53750</v>
      </c>
      <c r="F76" s="4">
        <f>SUMIF($B$2:$B$446,B76,$C$2:$C$446)-SUMIF(bancos!$B$2:$B$457,libros!B76,bancos!$E$2:$E$457)</f>
        <v>0</v>
      </c>
    </row>
    <row r="77" spans="1:6" ht="12.75">
      <c r="A77" s="2">
        <v>40519</v>
      </c>
      <c r="B77">
        <v>111954</v>
      </c>
      <c r="C77" s="3">
        <v>-125355</v>
      </c>
      <c r="D77" s="4">
        <f t="shared" si="2"/>
        <v>0</v>
      </c>
      <c r="E77" s="4">
        <f t="shared" si="3"/>
        <v>125355</v>
      </c>
      <c r="F77" s="4">
        <f>SUMIF($B$2:$B$446,B77,$C$2:$C$446)-SUMIF(bancos!$B$2:$B$457,libros!B77,bancos!$E$2:$E$457)</f>
        <v>0</v>
      </c>
    </row>
    <row r="78" spans="1:6" ht="12.75">
      <c r="A78" s="2">
        <v>40519</v>
      </c>
      <c r="B78">
        <v>111955</v>
      </c>
      <c r="C78" s="3">
        <v>-7240</v>
      </c>
      <c r="D78" s="4">
        <f t="shared" si="2"/>
        <v>0</v>
      </c>
      <c r="E78" s="4">
        <f t="shared" si="3"/>
        <v>7240</v>
      </c>
      <c r="F78" s="4">
        <f>SUMIF($B$2:$B$446,B78,$C$2:$C$446)-SUMIF(bancos!$B$2:$B$457,libros!B78,bancos!$E$2:$E$457)</f>
        <v>0</v>
      </c>
    </row>
    <row r="79" spans="1:6" ht="12.75">
      <c r="A79" s="2">
        <v>40519</v>
      </c>
      <c r="B79">
        <v>111956</v>
      </c>
      <c r="C79" s="3">
        <v>-252115.45</v>
      </c>
      <c r="D79" s="4">
        <f t="shared" si="2"/>
        <v>0</v>
      </c>
      <c r="E79" s="4">
        <f t="shared" si="3"/>
        <v>252115.45</v>
      </c>
      <c r="F79" s="4">
        <f>SUMIF($B$2:$B$446,B79,$C$2:$C$446)-SUMIF(bancos!$B$2:$B$457,libros!B79,bancos!$E$2:$E$457)</f>
        <v>0</v>
      </c>
    </row>
    <row r="80" spans="1:6" ht="12.75">
      <c r="A80" s="2">
        <v>40519</v>
      </c>
      <c r="B80">
        <v>111957</v>
      </c>
      <c r="C80" s="3">
        <v>-4120997</v>
      </c>
      <c r="D80" s="4">
        <f t="shared" si="2"/>
        <v>0</v>
      </c>
      <c r="E80" s="4">
        <f t="shared" si="3"/>
        <v>4120997</v>
      </c>
      <c r="F80" s="4">
        <f>SUMIF($B$2:$B$446,B80,$C$2:$C$446)-SUMIF(bancos!$B$2:$B$457,libros!B80,bancos!$E$2:$E$457)</f>
        <v>0</v>
      </c>
    </row>
    <row r="81" spans="1:6" ht="12.75">
      <c r="A81" s="2">
        <v>40519</v>
      </c>
      <c r="B81">
        <v>111958</v>
      </c>
      <c r="C81" s="3">
        <v>-746485.48</v>
      </c>
      <c r="D81" s="4">
        <f t="shared" si="2"/>
        <v>0</v>
      </c>
      <c r="E81" s="4">
        <f t="shared" si="3"/>
        <v>746485.48</v>
      </c>
      <c r="F81" s="4">
        <f>SUMIF($B$2:$B$446,B81,$C$2:$C$446)-SUMIF(bancos!$B$2:$B$457,libros!B81,bancos!$E$2:$E$457)</f>
        <v>0</v>
      </c>
    </row>
    <row r="82" spans="1:6" ht="12.75">
      <c r="A82" s="2">
        <v>40519</v>
      </c>
      <c r="B82">
        <v>111959</v>
      </c>
      <c r="C82" s="3">
        <v>-20211</v>
      </c>
      <c r="D82" s="4">
        <f t="shared" si="2"/>
        <v>0</v>
      </c>
      <c r="E82" s="4">
        <f t="shared" si="3"/>
        <v>20211</v>
      </c>
      <c r="F82" s="4">
        <f>SUMIF($B$2:$B$446,B82,$C$2:$C$446)-SUMIF(bancos!$B$2:$B$457,libros!B82,bancos!$E$2:$E$457)</f>
        <v>-20211</v>
      </c>
    </row>
    <row r="83" spans="1:6" ht="12.75">
      <c r="A83" s="2">
        <v>40519</v>
      </c>
      <c r="B83">
        <v>111960</v>
      </c>
      <c r="C83" s="3">
        <v>-27346</v>
      </c>
      <c r="D83" s="4">
        <f t="shared" si="2"/>
        <v>0</v>
      </c>
      <c r="E83" s="4">
        <f t="shared" si="3"/>
        <v>27346</v>
      </c>
      <c r="F83" s="4">
        <f>SUMIF($B$2:$B$446,B83,$C$2:$C$446)-SUMIF(bancos!$B$2:$B$457,libros!B83,bancos!$E$2:$E$457)</f>
        <v>0</v>
      </c>
    </row>
    <row r="84" spans="1:6" ht="12.75">
      <c r="A84" s="2">
        <v>40519</v>
      </c>
      <c r="B84">
        <v>111961</v>
      </c>
      <c r="C84" s="3">
        <v>-14407.4</v>
      </c>
      <c r="D84" s="4">
        <f t="shared" si="2"/>
        <v>0</v>
      </c>
      <c r="E84" s="4">
        <f t="shared" si="3"/>
        <v>14407.4</v>
      </c>
      <c r="F84" s="4">
        <f>SUMIF($B$2:$B$446,B84,$C$2:$C$446)-SUMIF(bancos!$B$2:$B$457,libros!B84,bancos!$E$2:$E$457)</f>
        <v>0</v>
      </c>
    </row>
    <row r="85" spans="1:6" ht="12.75">
      <c r="A85" s="2">
        <v>40519</v>
      </c>
      <c r="B85">
        <v>111962</v>
      </c>
      <c r="C85" s="3">
        <v>-46985.4</v>
      </c>
      <c r="D85" s="4">
        <f t="shared" si="2"/>
        <v>0</v>
      </c>
      <c r="E85" s="4">
        <f t="shared" si="3"/>
        <v>46985.4</v>
      </c>
      <c r="F85" s="4">
        <f>SUMIF($B$2:$B$446,B85,$C$2:$C$446)-SUMIF(bancos!$B$2:$B$457,libros!B85,bancos!$E$2:$E$457)</f>
        <v>-46985.4</v>
      </c>
    </row>
    <row r="86" spans="1:6" ht="12.75">
      <c r="A86" s="2">
        <v>40519</v>
      </c>
      <c r="B86">
        <v>111963</v>
      </c>
      <c r="C86" s="3">
        <v>-45944</v>
      </c>
      <c r="D86" s="4">
        <f t="shared" si="2"/>
        <v>0</v>
      </c>
      <c r="E86" s="4">
        <f t="shared" si="3"/>
        <v>45944</v>
      </c>
      <c r="F86" s="4">
        <f>SUMIF($B$2:$B$446,B86,$C$2:$C$446)-SUMIF(bancos!$B$2:$B$457,libros!B86,bancos!$E$2:$E$457)</f>
        <v>-45944</v>
      </c>
    </row>
    <row r="87" spans="1:6" ht="12.75">
      <c r="A87" s="2">
        <v>40519</v>
      </c>
      <c r="B87">
        <v>111964</v>
      </c>
      <c r="C87" s="3">
        <v>-220000</v>
      </c>
      <c r="D87" s="4">
        <f t="shared" si="2"/>
        <v>0</v>
      </c>
      <c r="E87" s="4">
        <f t="shared" si="3"/>
        <v>220000</v>
      </c>
      <c r="F87" s="4">
        <f>SUMIF($B$2:$B$446,B87,$C$2:$C$446)-SUMIF(bancos!$B$2:$B$457,libros!B87,bancos!$E$2:$E$457)</f>
        <v>0</v>
      </c>
    </row>
    <row r="88" spans="1:6" ht="12.75">
      <c r="A88" s="2">
        <v>40519</v>
      </c>
      <c r="B88">
        <v>111965</v>
      </c>
      <c r="C88" s="3">
        <v>-25406</v>
      </c>
      <c r="D88" s="4">
        <f t="shared" si="2"/>
        <v>0</v>
      </c>
      <c r="E88" s="4">
        <f t="shared" si="3"/>
        <v>25406</v>
      </c>
      <c r="F88" s="4">
        <f>SUMIF($B$2:$B$446,B88,$C$2:$C$446)-SUMIF(bancos!$B$2:$B$457,libros!B88,bancos!$E$2:$E$457)</f>
        <v>0</v>
      </c>
    </row>
    <row r="89" spans="1:6" ht="12.75">
      <c r="A89" s="2">
        <v>40519</v>
      </c>
      <c r="B89">
        <v>111966</v>
      </c>
      <c r="C89" s="3">
        <v>-452892</v>
      </c>
      <c r="D89" s="4">
        <f t="shared" si="2"/>
        <v>0</v>
      </c>
      <c r="E89" s="4">
        <f t="shared" si="3"/>
        <v>452892</v>
      </c>
      <c r="F89" s="4">
        <f>SUMIF($B$2:$B$446,B89,$C$2:$C$446)-SUMIF(bancos!$B$2:$B$457,libros!B89,bancos!$E$2:$E$457)</f>
        <v>0</v>
      </c>
    </row>
    <row r="90" spans="1:6" ht="12.75">
      <c r="A90" s="2">
        <v>40519</v>
      </c>
      <c r="B90">
        <v>111967</v>
      </c>
      <c r="C90" s="3">
        <v>-59832.37</v>
      </c>
      <c r="D90" s="4">
        <f t="shared" si="2"/>
        <v>0</v>
      </c>
      <c r="E90" s="4">
        <f t="shared" si="3"/>
        <v>59832.37</v>
      </c>
      <c r="F90" s="4">
        <f>SUMIF($B$2:$B$446,B90,$C$2:$C$446)-SUMIF(bancos!$B$2:$B$457,libros!B90,bancos!$E$2:$E$457)</f>
        <v>0</v>
      </c>
    </row>
    <row r="91" spans="1:6" ht="12.75">
      <c r="A91" s="2">
        <v>40519</v>
      </c>
      <c r="B91">
        <v>111968</v>
      </c>
      <c r="C91" s="3">
        <v>-51480.63</v>
      </c>
      <c r="D91" s="4">
        <f t="shared" si="2"/>
        <v>0</v>
      </c>
      <c r="E91" s="4">
        <f t="shared" si="3"/>
        <v>51480.63</v>
      </c>
      <c r="F91" s="4">
        <f>SUMIF($B$2:$B$446,B91,$C$2:$C$446)-SUMIF(bancos!$B$2:$B$457,libros!B91,bancos!$E$2:$E$457)</f>
        <v>0</v>
      </c>
    </row>
    <row r="92" spans="1:6" ht="12.75">
      <c r="A92" s="2">
        <v>40519</v>
      </c>
      <c r="B92">
        <v>111969</v>
      </c>
      <c r="C92" s="3">
        <v>-11141.8</v>
      </c>
      <c r="D92" s="4">
        <f t="shared" si="2"/>
        <v>0</v>
      </c>
      <c r="E92" s="4">
        <f t="shared" si="3"/>
        <v>11141.8</v>
      </c>
      <c r="F92" s="4">
        <f>SUMIF($B$2:$B$446,B92,$C$2:$C$446)-SUMIF(bancos!$B$2:$B$457,libros!B92,bancos!$E$2:$E$457)</f>
        <v>0</v>
      </c>
    </row>
    <row r="93" spans="1:6" ht="12.75">
      <c r="A93" s="2">
        <v>40519</v>
      </c>
      <c r="B93">
        <v>111970</v>
      </c>
      <c r="C93" s="3">
        <v>-134769</v>
      </c>
      <c r="D93" s="4">
        <f t="shared" si="2"/>
        <v>0</v>
      </c>
      <c r="E93" s="4">
        <f t="shared" si="3"/>
        <v>134769</v>
      </c>
      <c r="F93" s="4">
        <f>SUMIF($B$2:$B$446,B93,$C$2:$C$446)-SUMIF(bancos!$B$2:$B$457,libros!B93,bancos!$E$2:$E$457)</f>
        <v>0</v>
      </c>
    </row>
    <row r="94" spans="1:6" ht="12.75">
      <c r="A94" s="2">
        <v>40519</v>
      </c>
      <c r="B94">
        <v>111971</v>
      </c>
      <c r="C94" s="3">
        <v>-30732</v>
      </c>
      <c r="D94" s="4">
        <f t="shared" si="2"/>
        <v>0</v>
      </c>
      <c r="E94" s="4">
        <f t="shared" si="3"/>
        <v>30732</v>
      </c>
      <c r="F94" s="4">
        <f>SUMIF($B$2:$B$446,B94,$C$2:$C$446)-SUMIF(bancos!$B$2:$B$457,libros!B94,bancos!$E$2:$E$457)</f>
        <v>0</v>
      </c>
    </row>
    <row r="95" spans="1:6" ht="12.75">
      <c r="A95" s="2">
        <v>40519</v>
      </c>
      <c r="B95">
        <v>111972</v>
      </c>
      <c r="C95" s="3">
        <v>-215000</v>
      </c>
      <c r="D95" s="4">
        <f t="shared" si="2"/>
        <v>0</v>
      </c>
      <c r="E95" s="4">
        <f t="shared" si="3"/>
        <v>215000</v>
      </c>
      <c r="F95" s="4">
        <f>SUMIF($B$2:$B$446,B95,$C$2:$C$446)-SUMIF(bancos!$B$2:$B$457,libros!B95,bancos!$E$2:$E$457)</f>
        <v>0</v>
      </c>
    </row>
    <row r="96" spans="1:6" ht="12.75">
      <c r="A96" s="2">
        <v>40519</v>
      </c>
      <c r="B96">
        <v>111973</v>
      </c>
      <c r="C96" s="3">
        <v>-1000000</v>
      </c>
      <c r="D96" s="4">
        <f t="shared" si="2"/>
        <v>0</v>
      </c>
      <c r="E96" s="4">
        <f t="shared" si="3"/>
        <v>1000000</v>
      </c>
      <c r="F96" s="4">
        <f>SUMIF($B$2:$B$446,B96,$C$2:$C$446)-SUMIF(bancos!$B$2:$B$457,libros!B96,bancos!$E$2:$E$457)</f>
        <v>0</v>
      </c>
    </row>
    <row r="97" spans="1:6" ht="12.75">
      <c r="A97" s="2">
        <v>40520</v>
      </c>
      <c r="B97">
        <v>111974</v>
      </c>
      <c r="C97" s="3">
        <v>-1000000</v>
      </c>
      <c r="D97" s="4">
        <f t="shared" si="2"/>
        <v>0</v>
      </c>
      <c r="E97" s="4">
        <f t="shared" si="3"/>
        <v>1000000</v>
      </c>
      <c r="F97" s="4">
        <f>SUMIF($B$2:$B$446,B97,$C$2:$C$446)-SUMIF(bancos!$B$2:$B$457,libros!B97,bancos!$E$2:$E$457)</f>
        <v>0</v>
      </c>
    </row>
    <row r="98" spans="1:6" ht="12.75">
      <c r="A98" s="2">
        <v>40520</v>
      </c>
      <c r="B98">
        <v>111975</v>
      </c>
      <c r="C98" s="3">
        <v>-1000000</v>
      </c>
      <c r="D98" s="4">
        <f t="shared" si="2"/>
        <v>0</v>
      </c>
      <c r="E98" s="4">
        <f t="shared" si="3"/>
        <v>1000000</v>
      </c>
      <c r="F98" s="4">
        <f>SUMIF($B$2:$B$446,B98,$C$2:$C$446)-SUMIF(bancos!$B$2:$B$457,libros!B98,bancos!$E$2:$E$457)</f>
        <v>0</v>
      </c>
    </row>
    <row r="99" spans="1:6" ht="12.75">
      <c r="A99" s="2">
        <v>40520</v>
      </c>
      <c r="B99">
        <v>111976</v>
      </c>
      <c r="C99" s="3">
        <v>-1235050</v>
      </c>
      <c r="D99" s="4">
        <f t="shared" si="2"/>
        <v>0</v>
      </c>
      <c r="E99" s="4">
        <f t="shared" si="3"/>
        <v>1235050</v>
      </c>
      <c r="F99" s="4">
        <f>SUMIF($B$2:$B$446,B99,$C$2:$C$446)-SUMIF(bancos!$B$2:$B$457,libros!B99,bancos!$E$2:$E$457)</f>
        <v>0</v>
      </c>
    </row>
    <row r="100" spans="1:6" ht="12.75">
      <c r="A100" s="2">
        <v>40520</v>
      </c>
      <c r="B100">
        <v>111977</v>
      </c>
      <c r="C100" s="3">
        <v>-1461717.95</v>
      </c>
      <c r="D100" s="4">
        <f t="shared" si="2"/>
        <v>0</v>
      </c>
      <c r="E100" s="4">
        <f t="shared" si="3"/>
        <v>1461717.95</v>
      </c>
      <c r="F100" s="4">
        <f>SUMIF($B$2:$B$446,B100,$C$2:$C$446)-SUMIF(bancos!$B$2:$B$457,libros!B100,bancos!$E$2:$E$457)</f>
        <v>0</v>
      </c>
    </row>
    <row r="101" spans="1:6" ht="12.75">
      <c r="A101" s="2">
        <v>40520</v>
      </c>
      <c r="B101">
        <v>111978</v>
      </c>
      <c r="C101" s="3">
        <v>-41967</v>
      </c>
      <c r="D101" s="4">
        <f t="shared" si="2"/>
        <v>0</v>
      </c>
      <c r="E101" s="4">
        <f t="shared" si="3"/>
        <v>41967</v>
      </c>
      <c r="F101" s="4">
        <f>SUMIF($B$2:$B$446,B101,$C$2:$C$446)-SUMIF(bancos!$B$2:$B$457,libros!B101,bancos!$E$2:$E$457)</f>
        <v>0</v>
      </c>
    </row>
    <row r="102" spans="1:6" ht="12.75">
      <c r="A102" s="2">
        <v>40520</v>
      </c>
      <c r="B102">
        <v>111979</v>
      </c>
      <c r="C102" s="3">
        <v>-527890.66</v>
      </c>
      <c r="D102" s="4">
        <f t="shared" si="2"/>
        <v>0</v>
      </c>
      <c r="E102" s="4">
        <f t="shared" si="3"/>
        <v>527890.66</v>
      </c>
      <c r="F102" s="4">
        <f>SUMIF($B$2:$B$446,B102,$C$2:$C$446)-SUMIF(bancos!$B$2:$B$457,libros!B102,bancos!$E$2:$E$457)</f>
        <v>0</v>
      </c>
    </row>
    <row r="103" spans="1:6" ht="12.75">
      <c r="A103" s="2">
        <v>40520</v>
      </c>
      <c r="B103">
        <v>111980</v>
      </c>
      <c r="C103" s="3">
        <v>-229637</v>
      </c>
      <c r="D103" s="4">
        <f t="shared" si="2"/>
        <v>0</v>
      </c>
      <c r="E103" s="4">
        <f t="shared" si="3"/>
        <v>229637</v>
      </c>
      <c r="F103" s="4">
        <f>SUMIF($B$2:$B$446,B103,$C$2:$C$446)-SUMIF(bancos!$B$2:$B$457,libros!B103,bancos!$E$2:$E$457)</f>
        <v>0</v>
      </c>
    </row>
    <row r="104" spans="1:6" ht="12.75">
      <c r="A104" s="2">
        <v>40520</v>
      </c>
      <c r="B104">
        <v>111981</v>
      </c>
      <c r="C104" s="3">
        <v>-48642.04</v>
      </c>
      <c r="D104" s="4">
        <f t="shared" si="2"/>
        <v>0</v>
      </c>
      <c r="E104" s="4">
        <f t="shared" si="3"/>
        <v>48642.04</v>
      </c>
      <c r="F104" s="4">
        <f>SUMIF($B$2:$B$446,B104,$C$2:$C$446)-SUMIF(bancos!$B$2:$B$457,libros!B104,bancos!$E$2:$E$457)</f>
        <v>0</v>
      </c>
    </row>
    <row r="105" spans="1:6" ht="12.75">
      <c r="A105" s="2">
        <v>40520</v>
      </c>
      <c r="B105">
        <v>111982</v>
      </c>
      <c r="C105" s="3">
        <v>-1692399</v>
      </c>
      <c r="D105" s="4">
        <f t="shared" si="2"/>
        <v>0</v>
      </c>
      <c r="E105" s="4">
        <f t="shared" si="3"/>
        <v>1692399</v>
      </c>
      <c r="F105" s="4">
        <f>SUMIF($B$2:$B$446,B105,$C$2:$C$446)-SUMIF(bancos!$B$2:$B$457,libros!B105,bancos!$E$2:$E$457)</f>
        <v>0</v>
      </c>
    </row>
    <row r="106" spans="1:6" ht="12.75">
      <c r="A106" s="2">
        <v>40520</v>
      </c>
      <c r="B106">
        <v>111983</v>
      </c>
      <c r="C106" s="3">
        <v>-802107</v>
      </c>
      <c r="D106" s="4">
        <f t="shared" si="2"/>
        <v>0</v>
      </c>
      <c r="E106" s="4">
        <f t="shared" si="3"/>
        <v>802107</v>
      </c>
      <c r="F106" s="4">
        <f>SUMIF($B$2:$B$446,B106,$C$2:$C$446)-SUMIF(bancos!$B$2:$B$457,libros!B106,bancos!$E$2:$E$457)</f>
        <v>0</v>
      </c>
    </row>
    <row r="107" spans="1:6" ht="12.75">
      <c r="A107" s="2">
        <v>40520</v>
      </c>
      <c r="B107">
        <v>111984</v>
      </c>
      <c r="C107" s="3">
        <v>-1314334</v>
      </c>
      <c r="D107" s="4">
        <f t="shared" si="2"/>
        <v>0</v>
      </c>
      <c r="E107" s="4">
        <f t="shared" si="3"/>
        <v>1314334</v>
      </c>
      <c r="F107" s="4">
        <f>SUMIF($B$2:$B$446,B107,$C$2:$C$446)-SUMIF(bancos!$B$2:$B$457,libros!B107,bancos!$E$2:$E$457)</f>
        <v>0</v>
      </c>
    </row>
    <row r="108" spans="1:6" ht="12.75">
      <c r="A108" s="2">
        <v>40520</v>
      </c>
      <c r="B108">
        <v>111985</v>
      </c>
      <c r="C108" s="3">
        <v>-86458</v>
      </c>
      <c r="D108" s="4">
        <f t="shared" si="2"/>
        <v>0</v>
      </c>
      <c r="E108" s="4">
        <f t="shared" si="3"/>
        <v>86458</v>
      </c>
      <c r="F108" s="4">
        <f>SUMIF($B$2:$B$446,B108,$C$2:$C$446)-SUMIF(bancos!$B$2:$B$457,libros!B108,bancos!$E$2:$E$457)</f>
        <v>-86458</v>
      </c>
    </row>
    <row r="109" spans="1:6" ht="12.75">
      <c r="A109" s="2">
        <v>40520</v>
      </c>
      <c r="B109">
        <v>111986</v>
      </c>
      <c r="C109" s="3">
        <v>-18961.9</v>
      </c>
      <c r="D109" s="4">
        <f t="shared" si="2"/>
        <v>0</v>
      </c>
      <c r="E109" s="4">
        <f t="shared" si="3"/>
        <v>18961.9</v>
      </c>
      <c r="F109" s="4">
        <f>SUMIF($B$2:$B$446,B109,$C$2:$C$446)-SUMIF(bancos!$B$2:$B$457,libros!B109,bancos!$E$2:$E$457)</f>
        <v>0</v>
      </c>
    </row>
    <row r="110" spans="1:6" ht="12.75">
      <c r="A110" s="2">
        <v>40521</v>
      </c>
      <c r="B110">
        <v>111987</v>
      </c>
      <c r="C110" s="3">
        <v>-72250</v>
      </c>
      <c r="D110" s="4">
        <f t="shared" si="2"/>
        <v>0</v>
      </c>
      <c r="E110" s="4">
        <f t="shared" si="3"/>
        <v>72250</v>
      </c>
      <c r="F110" s="4">
        <f>SUMIF($B$2:$B$446,B110,$C$2:$C$446)-SUMIF(bancos!$B$2:$B$457,libros!B110,bancos!$E$2:$E$457)</f>
        <v>0</v>
      </c>
    </row>
    <row r="111" spans="1:6" ht="12.75">
      <c r="A111" s="2">
        <v>40521</v>
      </c>
      <c r="B111">
        <v>111988</v>
      </c>
      <c r="C111" s="3">
        <v>-63760</v>
      </c>
      <c r="D111" s="4">
        <f t="shared" si="2"/>
        <v>0</v>
      </c>
      <c r="E111" s="4">
        <f t="shared" si="3"/>
        <v>63760</v>
      </c>
      <c r="F111" s="4">
        <f>SUMIF($B$2:$B$446,B111,$C$2:$C$446)-SUMIF(bancos!$B$2:$B$457,libros!B111,bancos!$E$2:$E$457)</f>
        <v>0</v>
      </c>
    </row>
    <row r="112" spans="1:6" ht="12.75">
      <c r="A112" s="2">
        <v>40521</v>
      </c>
      <c r="B112">
        <v>111989</v>
      </c>
      <c r="C112" s="3">
        <v>-44850</v>
      </c>
      <c r="D112" s="4">
        <f t="shared" si="2"/>
        <v>0</v>
      </c>
      <c r="E112" s="4">
        <f t="shared" si="3"/>
        <v>44850</v>
      </c>
      <c r="F112" s="4">
        <f>SUMIF($B$2:$B$446,B112,$C$2:$C$446)-SUMIF(bancos!$B$2:$B$457,libros!B112,bancos!$E$2:$E$457)</f>
        <v>0</v>
      </c>
    </row>
    <row r="113" spans="1:6" ht="12.75">
      <c r="A113" s="2">
        <v>40521</v>
      </c>
      <c r="B113">
        <v>111990</v>
      </c>
      <c r="C113" s="3">
        <v>-25400</v>
      </c>
      <c r="D113" s="4">
        <f t="shared" si="2"/>
        <v>0</v>
      </c>
      <c r="E113" s="4">
        <f t="shared" si="3"/>
        <v>25400</v>
      </c>
      <c r="F113" s="4">
        <f>SUMIF($B$2:$B$446,B113,$C$2:$C$446)-SUMIF(bancos!$B$2:$B$457,libros!B113,bancos!$E$2:$E$457)</f>
        <v>0</v>
      </c>
    </row>
    <row r="114" spans="1:6" ht="12.75">
      <c r="A114" s="2">
        <v>40521</v>
      </c>
      <c r="B114">
        <v>111991</v>
      </c>
      <c r="C114" s="3">
        <v>-47954</v>
      </c>
      <c r="D114" s="4">
        <f t="shared" si="2"/>
        <v>0</v>
      </c>
      <c r="E114" s="4">
        <f t="shared" si="3"/>
        <v>47954</v>
      </c>
      <c r="F114" s="4">
        <f>SUMIF($B$2:$B$446,B114,$C$2:$C$446)-SUMIF(bancos!$B$2:$B$457,libros!B114,bancos!$E$2:$E$457)</f>
        <v>0</v>
      </c>
    </row>
    <row r="115" spans="1:6" ht="12.75">
      <c r="A115" s="2">
        <v>40521</v>
      </c>
      <c r="B115">
        <v>111992</v>
      </c>
      <c r="C115" s="3">
        <v>-105000</v>
      </c>
      <c r="D115" s="4">
        <f t="shared" si="2"/>
        <v>0</v>
      </c>
      <c r="E115" s="4">
        <f t="shared" si="3"/>
        <v>105000</v>
      </c>
      <c r="F115" s="4">
        <f>SUMIF($B$2:$B$446,B115,$C$2:$C$446)-SUMIF(bancos!$B$2:$B$457,libros!B115,bancos!$E$2:$E$457)</f>
        <v>0</v>
      </c>
    </row>
    <row r="116" spans="1:6" ht="12.75">
      <c r="A116" s="2">
        <v>40521</v>
      </c>
      <c r="B116">
        <v>111993</v>
      </c>
      <c r="C116" s="3">
        <v>-34924</v>
      </c>
      <c r="D116" s="4">
        <f t="shared" si="2"/>
        <v>0</v>
      </c>
      <c r="E116" s="4">
        <f t="shared" si="3"/>
        <v>34924</v>
      </c>
      <c r="F116" s="4">
        <f>SUMIF($B$2:$B$446,B116,$C$2:$C$446)-SUMIF(bancos!$B$2:$B$457,libros!B116,bancos!$E$2:$E$457)</f>
        <v>0</v>
      </c>
    </row>
    <row r="117" spans="1:6" ht="12.75">
      <c r="A117" s="2">
        <v>40521</v>
      </c>
      <c r="B117">
        <v>111994</v>
      </c>
      <c r="C117" s="3">
        <v>-38000</v>
      </c>
      <c r="D117" s="4">
        <f t="shared" si="2"/>
        <v>0</v>
      </c>
      <c r="E117" s="4">
        <f t="shared" si="3"/>
        <v>38000</v>
      </c>
      <c r="F117" s="4">
        <f>SUMIF($B$2:$B$446,B117,$C$2:$C$446)-SUMIF(bancos!$B$2:$B$457,libros!B117,bancos!$E$2:$E$457)</f>
        <v>0</v>
      </c>
    </row>
    <row r="118" spans="1:6" ht="12.75">
      <c r="A118" s="2">
        <v>40521</v>
      </c>
      <c r="B118">
        <v>111995</v>
      </c>
      <c r="C118" s="3">
        <v>-42000</v>
      </c>
      <c r="D118" s="4">
        <f t="shared" si="2"/>
        <v>0</v>
      </c>
      <c r="E118" s="4">
        <f t="shared" si="3"/>
        <v>42000</v>
      </c>
      <c r="F118" s="4">
        <f>SUMIF($B$2:$B$446,B118,$C$2:$C$446)-SUMIF(bancos!$B$2:$B$457,libros!B118,bancos!$E$2:$E$457)</f>
        <v>0</v>
      </c>
    </row>
    <row r="119" spans="1:6" ht="12.75">
      <c r="A119" s="2">
        <v>40521</v>
      </c>
      <c r="B119">
        <v>111996</v>
      </c>
      <c r="C119" s="3">
        <v>-51300</v>
      </c>
      <c r="D119" s="4">
        <f t="shared" si="2"/>
        <v>0</v>
      </c>
      <c r="E119" s="4">
        <f t="shared" si="3"/>
        <v>51300</v>
      </c>
      <c r="F119" s="4">
        <f>SUMIF($B$2:$B$446,B119,$C$2:$C$446)-SUMIF(bancos!$B$2:$B$457,libros!B119,bancos!$E$2:$E$457)</f>
        <v>0</v>
      </c>
    </row>
    <row r="120" spans="1:6" ht="12.75">
      <c r="A120" s="2">
        <v>40521</v>
      </c>
      <c r="B120">
        <v>111997</v>
      </c>
      <c r="C120" s="3">
        <v>-120000</v>
      </c>
      <c r="D120" s="4">
        <f t="shared" si="2"/>
        <v>0</v>
      </c>
      <c r="E120" s="4">
        <f t="shared" si="3"/>
        <v>120000</v>
      </c>
      <c r="F120" s="4">
        <f>SUMIF($B$2:$B$446,B120,$C$2:$C$446)-SUMIF(bancos!$B$2:$B$457,libros!B120,bancos!$E$2:$E$457)</f>
        <v>0</v>
      </c>
    </row>
    <row r="121" spans="1:6" ht="12.75">
      <c r="A121" s="2">
        <v>40521</v>
      </c>
      <c r="B121">
        <v>111998</v>
      </c>
      <c r="C121" s="3">
        <v>-44900</v>
      </c>
      <c r="D121" s="4">
        <f t="shared" si="2"/>
        <v>0</v>
      </c>
      <c r="E121" s="4">
        <f t="shared" si="3"/>
        <v>44900</v>
      </c>
      <c r="F121" s="4">
        <f>SUMIF($B$2:$B$446,B121,$C$2:$C$446)-SUMIF(bancos!$B$2:$B$457,libros!B121,bancos!$E$2:$E$457)</f>
        <v>0</v>
      </c>
    </row>
    <row r="122" spans="1:6" ht="12.75">
      <c r="A122" s="2">
        <v>40521</v>
      </c>
      <c r="B122">
        <v>111999</v>
      </c>
      <c r="C122" s="3">
        <v>-462701.58</v>
      </c>
      <c r="D122" s="4">
        <f t="shared" si="2"/>
        <v>0</v>
      </c>
      <c r="E122" s="4">
        <f t="shared" si="3"/>
        <v>462701.58</v>
      </c>
      <c r="F122" s="4">
        <f>SUMIF($B$2:$B$446,B122,$C$2:$C$446)-SUMIF(bancos!$B$2:$B$457,libros!B122,bancos!$E$2:$E$457)</f>
        <v>0</v>
      </c>
    </row>
    <row r="123" spans="1:6" ht="12.75">
      <c r="A123" s="2">
        <v>40521</v>
      </c>
      <c r="B123">
        <v>112000</v>
      </c>
      <c r="C123" s="3">
        <v>-818844.03</v>
      </c>
      <c r="D123" s="4">
        <f t="shared" si="2"/>
        <v>0</v>
      </c>
      <c r="E123" s="4">
        <f t="shared" si="3"/>
        <v>818844.03</v>
      </c>
      <c r="F123" s="4">
        <f>SUMIF($B$2:$B$446,B123,$C$2:$C$446)-SUMIF(bancos!$B$2:$B$457,libros!B123,bancos!$E$2:$E$457)</f>
        <v>0</v>
      </c>
    </row>
    <row r="124" spans="1:6" ht="12.75">
      <c r="A124" s="2">
        <v>40522</v>
      </c>
      <c r="B124">
        <v>112001</v>
      </c>
      <c r="C124" s="3">
        <v>-367682.4</v>
      </c>
      <c r="D124" s="4">
        <f t="shared" si="2"/>
        <v>0</v>
      </c>
      <c r="E124" s="4">
        <f t="shared" si="3"/>
        <v>367682.4</v>
      </c>
      <c r="F124" s="4">
        <f>SUMIF($B$2:$B$446,B124,$C$2:$C$446)-SUMIF(bancos!$B$2:$B$457,libros!B124,bancos!$E$2:$E$457)</f>
        <v>0</v>
      </c>
    </row>
    <row r="125" spans="1:6" ht="12.75">
      <c r="A125" s="2">
        <v>40522</v>
      </c>
      <c r="B125">
        <v>112002</v>
      </c>
      <c r="C125" s="3">
        <v>-125000</v>
      </c>
      <c r="D125" s="4">
        <f t="shared" si="2"/>
        <v>0</v>
      </c>
      <c r="E125" s="4">
        <f t="shared" si="3"/>
        <v>125000</v>
      </c>
      <c r="F125" s="4">
        <f>SUMIF($B$2:$B$446,B125,$C$2:$C$446)-SUMIF(bancos!$B$2:$B$457,libros!B125,bancos!$E$2:$E$457)</f>
        <v>0</v>
      </c>
    </row>
    <row r="126" spans="1:6" ht="12.75">
      <c r="A126" s="2">
        <v>40522</v>
      </c>
      <c r="B126">
        <v>112003</v>
      </c>
      <c r="C126" s="3">
        <v>-1000000</v>
      </c>
      <c r="D126" s="4">
        <f t="shared" si="2"/>
        <v>0</v>
      </c>
      <c r="E126" s="4">
        <f t="shared" si="3"/>
        <v>1000000</v>
      </c>
      <c r="F126" s="4">
        <f>SUMIF($B$2:$B$446,B126,$C$2:$C$446)-SUMIF(bancos!$B$2:$B$457,libros!B126,bancos!$E$2:$E$457)</f>
        <v>0</v>
      </c>
    </row>
    <row r="127" spans="1:6" ht="12.75">
      <c r="A127" s="2">
        <v>40522</v>
      </c>
      <c r="B127">
        <v>112004</v>
      </c>
      <c r="C127" s="3">
        <v>-1000000</v>
      </c>
      <c r="D127" s="4">
        <f t="shared" si="2"/>
        <v>0</v>
      </c>
      <c r="E127" s="4">
        <f t="shared" si="3"/>
        <v>1000000</v>
      </c>
      <c r="F127" s="4">
        <f>SUMIF($B$2:$B$446,B127,$C$2:$C$446)-SUMIF(bancos!$B$2:$B$457,libros!B127,bancos!$E$2:$E$457)</f>
        <v>-1000000</v>
      </c>
    </row>
    <row r="128" spans="1:6" ht="12.75">
      <c r="A128" s="2">
        <v>40522</v>
      </c>
      <c r="B128">
        <v>112005</v>
      </c>
      <c r="C128" s="3">
        <v>-1000000</v>
      </c>
      <c r="D128" s="4">
        <f t="shared" si="2"/>
        <v>0</v>
      </c>
      <c r="E128" s="4">
        <f t="shared" si="3"/>
        <v>1000000</v>
      </c>
      <c r="F128" s="4">
        <f>SUMIF($B$2:$B$446,B128,$C$2:$C$446)-SUMIF(bancos!$B$2:$B$457,libros!B128,bancos!$E$2:$E$457)</f>
        <v>-1000000</v>
      </c>
    </row>
    <row r="129" spans="1:6" ht="12.75">
      <c r="A129" s="2">
        <v>40522</v>
      </c>
      <c r="B129">
        <v>112006</v>
      </c>
      <c r="C129" s="3">
        <v>-208644</v>
      </c>
      <c r="D129" s="4">
        <f t="shared" si="2"/>
        <v>0</v>
      </c>
      <c r="E129" s="4">
        <f t="shared" si="3"/>
        <v>208644</v>
      </c>
      <c r="F129" s="4">
        <f>SUMIF($B$2:$B$446,B129,$C$2:$C$446)-SUMIF(bancos!$B$2:$B$457,libros!B129,bancos!$E$2:$E$457)</f>
        <v>-208644</v>
      </c>
    </row>
    <row r="130" spans="1:6" ht="12.75">
      <c r="A130" s="2">
        <v>40522</v>
      </c>
      <c r="B130">
        <v>112007</v>
      </c>
      <c r="C130" s="3">
        <v>-208644</v>
      </c>
      <c r="D130" s="4">
        <f aca="true" t="shared" si="4" ref="D130:D193">IF(C130&gt;0,C130,0)</f>
        <v>0</v>
      </c>
      <c r="E130" s="4">
        <f aca="true" t="shared" si="5" ref="E130:E193">IF(C130&lt;0,-C130,0)</f>
        <v>208644</v>
      </c>
      <c r="F130" s="4">
        <f>SUMIF($B$2:$B$446,B130,$C$2:$C$446)-SUMIF(bancos!$B$2:$B$457,libros!B130,bancos!$E$2:$E$457)</f>
        <v>0</v>
      </c>
    </row>
    <row r="131" spans="1:6" ht="12.75">
      <c r="A131" s="2">
        <v>40522</v>
      </c>
      <c r="B131">
        <v>112008</v>
      </c>
      <c r="C131" s="3">
        <v>-208644</v>
      </c>
      <c r="D131" s="4">
        <f t="shared" si="4"/>
        <v>0</v>
      </c>
      <c r="E131" s="4">
        <f t="shared" si="5"/>
        <v>208644</v>
      </c>
      <c r="F131" s="4">
        <f>SUMIF($B$2:$B$446,B131,$C$2:$C$446)-SUMIF(bancos!$B$2:$B$457,libros!B131,bancos!$E$2:$E$457)</f>
        <v>0</v>
      </c>
    </row>
    <row r="132" spans="1:6" ht="12.75">
      <c r="A132" s="2">
        <v>40522</v>
      </c>
      <c r="B132">
        <v>112009</v>
      </c>
      <c r="C132" s="3">
        <v>-208644</v>
      </c>
      <c r="D132" s="4">
        <f t="shared" si="4"/>
        <v>0</v>
      </c>
      <c r="E132" s="4">
        <f t="shared" si="5"/>
        <v>208644</v>
      </c>
      <c r="F132" s="4">
        <f>SUMIF($B$2:$B$446,B132,$C$2:$C$446)-SUMIF(bancos!$B$2:$B$457,libros!B132,bancos!$E$2:$E$457)</f>
        <v>-208644</v>
      </c>
    </row>
    <row r="133" spans="1:6" ht="12.75">
      <c r="A133" s="2">
        <v>40522</v>
      </c>
      <c r="B133">
        <v>112010</v>
      </c>
      <c r="C133" s="3">
        <v>-104579</v>
      </c>
      <c r="D133" s="4">
        <f t="shared" si="4"/>
        <v>0</v>
      </c>
      <c r="E133" s="4">
        <f t="shared" si="5"/>
        <v>104579</v>
      </c>
      <c r="F133" s="4">
        <f>SUMIF($B$2:$B$446,B133,$C$2:$C$446)-SUMIF(bancos!$B$2:$B$457,libros!B133,bancos!$E$2:$E$457)</f>
        <v>0</v>
      </c>
    </row>
    <row r="134" spans="1:6" ht="12.75">
      <c r="A134" s="2">
        <v>40522</v>
      </c>
      <c r="B134">
        <v>112011</v>
      </c>
      <c r="C134" s="3">
        <v>-1652081.79</v>
      </c>
      <c r="D134" s="4">
        <f t="shared" si="4"/>
        <v>0</v>
      </c>
      <c r="E134" s="4">
        <f t="shared" si="5"/>
        <v>1652081.79</v>
      </c>
      <c r="F134" s="4">
        <f>SUMIF($B$2:$B$446,B134,$C$2:$C$446)-SUMIF(bancos!$B$2:$B$457,libros!B134,bancos!$E$2:$E$457)</f>
        <v>0</v>
      </c>
    </row>
    <row r="135" spans="1:6" ht="12.75">
      <c r="A135" s="2">
        <v>40522</v>
      </c>
      <c r="B135">
        <v>112012</v>
      </c>
      <c r="C135" s="3">
        <v>-25900</v>
      </c>
      <c r="D135" s="4">
        <f t="shared" si="4"/>
        <v>0</v>
      </c>
      <c r="E135" s="4">
        <f t="shared" si="5"/>
        <v>25900</v>
      </c>
      <c r="F135" s="4">
        <f>SUMIF($B$2:$B$446,B135,$C$2:$C$446)-SUMIF(bancos!$B$2:$B$457,libros!B135,bancos!$E$2:$E$457)</f>
        <v>0</v>
      </c>
    </row>
    <row r="136" spans="1:6" ht="12.75">
      <c r="A136" s="2">
        <v>40522</v>
      </c>
      <c r="B136">
        <v>112013</v>
      </c>
      <c r="C136" s="3">
        <v>-507580</v>
      </c>
      <c r="D136" s="4">
        <f t="shared" si="4"/>
        <v>0</v>
      </c>
      <c r="E136" s="4">
        <f t="shared" si="5"/>
        <v>507580</v>
      </c>
      <c r="F136" s="4">
        <f>SUMIF($B$2:$B$446,B136,$C$2:$C$446)-SUMIF(bancos!$B$2:$B$457,libros!B136,bancos!$E$2:$E$457)</f>
        <v>0</v>
      </c>
    </row>
    <row r="137" spans="1:6" ht="12.75">
      <c r="A137" s="2">
        <v>40522</v>
      </c>
      <c r="B137">
        <v>112014</v>
      </c>
      <c r="C137" s="3">
        <v>-11300</v>
      </c>
      <c r="D137" s="4">
        <f t="shared" si="4"/>
        <v>0</v>
      </c>
      <c r="E137" s="4">
        <f t="shared" si="5"/>
        <v>11300</v>
      </c>
      <c r="F137" s="4">
        <f>SUMIF($B$2:$B$446,B137,$C$2:$C$446)-SUMIF(bancos!$B$2:$B$457,libros!B137,bancos!$E$2:$E$457)</f>
        <v>0</v>
      </c>
    </row>
    <row r="138" spans="1:6" ht="12.75">
      <c r="A138" s="2">
        <v>40522</v>
      </c>
      <c r="B138">
        <v>112015</v>
      </c>
      <c r="C138" s="3">
        <v>-268531</v>
      </c>
      <c r="D138" s="4">
        <f t="shared" si="4"/>
        <v>0</v>
      </c>
      <c r="E138" s="4">
        <f t="shared" si="5"/>
        <v>268531</v>
      </c>
      <c r="F138" s="4">
        <f>SUMIF($B$2:$B$446,B138,$C$2:$C$446)-SUMIF(bancos!$B$2:$B$457,libros!B138,bancos!$E$2:$E$457)</f>
        <v>0</v>
      </c>
    </row>
    <row r="139" spans="1:6" ht="12.75">
      <c r="A139" s="2">
        <v>40522</v>
      </c>
      <c r="B139">
        <v>112016</v>
      </c>
      <c r="C139" s="3">
        <v>-332096</v>
      </c>
      <c r="D139" s="4">
        <f t="shared" si="4"/>
        <v>0</v>
      </c>
      <c r="E139" s="4">
        <f t="shared" si="5"/>
        <v>332096</v>
      </c>
      <c r="F139" s="4">
        <f>SUMIF($B$2:$B$446,B139,$C$2:$C$446)-SUMIF(bancos!$B$2:$B$457,libros!B139,bancos!$E$2:$E$457)</f>
        <v>0</v>
      </c>
    </row>
    <row r="140" spans="1:6" ht="12.75">
      <c r="A140" s="2">
        <v>40525</v>
      </c>
      <c r="B140">
        <v>112017</v>
      </c>
      <c r="C140" s="3">
        <v>-542490</v>
      </c>
      <c r="D140" s="4">
        <f t="shared" si="4"/>
        <v>0</v>
      </c>
      <c r="E140" s="4">
        <f t="shared" si="5"/>
        <v>542490</v>
      </c>
      <c r="F140" s="4">
        <f>SUMIF($B$2:$B$446,B140,$C$2:$C$446)-SUMIF(bancos!$B$2:$B$457,libros!B140,bancos!$E$2:$E$457)</f>
        <v>0</v>
      </c>
    </row>
    <row r="141" spans="1:6" ht="12.75">
      <c r="A141" s="2">
        <v>40525</v>
      </c>
      <c r="B141">
        <v>112018</v>
      </c>
      <c r="C141" s="3">
        <v>-743898</v>
      </c>
      <c r="D141" s="4">
        <f t="shared" si="4"/>
        <v>0</v>
      </c>
      <c r="E141" s="4">
        <f t="shared" si="5"/>
        <v>743898</v>
      </c>
      <c r="F141" s="4">
        <f>SUMIF($B$2:$B$446,B141,$C$2:$C$446)-SUMIF(bancos!$B$2:$B$457,libros!B141,bancos!$E$2:$E$457)</f>
        <v>0</v>
      </c>
    </row>
    <row r="142" spans="1:6" ht="12.75">
      <c r="A142" s="2">
        <v>40525</v>
      </c>
      <c r="B142">
        <v>112019</v>
      </c>
      <c r="C142" s="3">
        <v>-52135</v>
      </c>
      <c r="D142" s="4">
        <f t="shared" si="4"/>
        <v>0</v>
      </c>
      <c r="E142" s="4">
        <f t="shared" si="5"/>
        <v>52135</v>
      </c>
      <c r="F142" s="4">
        <f>SUMIF($B$2:$B$446,B142,$C$2:$C$446)-SUMIF(bancos!$B$2:$B$457,libros!B142,bancos!$E$2:$E$457)</f>
        <v>0</v>
      </c>
    </row>
    <row r="143" spans="1:6" ht="12.75">
      <c r="A143" s="2">
        <v>40525</v>
      </c>
      <c r="B143">
        <v>112020</v>
      </c>
      <c r="C143" s="3">
        <v>-28853.47</v>
      </c>
      <c r="D143" s="4">
        <f t="shared" si="4"/>
        <v>0</v>
      </c>
      <c r="E143" s="4">
        <f t="shared" si="5"/>
        <v>28853.47</v>
      </c>
      <c r="F143" s="4">
        <f>SUMIF($B$2:$B$446,B143,$C$2:$C$446)-SUMIF(bancos!$B$2:$B$457,libros!B143,bancos!$E$2:$E$457)</f>
        <v>0</v>
      </c>
    </row>
    <row r="144" spans="1:6" ht="12.75">
      <c r="A144" s="2">
        <v>40526</v>
      </c>
      <c r="B144">
        <v>112021</v>
      </c>
      <c r="C144" s="3">
        <v>-51900</v>
      </c>
      <c r="D144" s="4">
        <f t="shared" si="4"/>
        <v>0</v>
      </c>
      <c r="E144" s="4">
        <f t="shared" si="5"/>
        <v>51900</v>
      </c>
      <c r="F144" s="4">
        <f>SUMIF($B$2:$B$446,B144,$C$2:$C$446)-SUMIF(bancos!$B$2:$B$457,libros!B144,bancos!$E$2:$E$457)</f>
        <v>0</v>
      </c>
    </row>
    <row r="145" spans="1:6" ht="12.75">
      <c r="A145" s="2">
        <v>40526</v>
      </c>
      <c r="B145">
        <v>112022</v>
      </c>
      <c r="C145" s="3">
        <v>-225000</v>
      </c>
      <c r="D145" s="4">
        <f t="shared" si="4"/>
        <v>0</v>
      </c>
      <c r="E145" s="4">
        <f t="shared" si="5"/>
        <v>225000</v>
      </c>
      <c r="F145" s="4">
        <f>SUMIF($B$2:$B$446,B145,$C$2:$C$446)-SUMIF(bancos!$B$2:$B$457,libros!B145,bancos!$E$2:$E$457)</f>
        <v>0</v>
      </c>
    </row>
    <row r="146" spans="1:6" ht="12.75">
      <c r="A146" s="2">
        <v>40526</v>
      </c>
      <c r="B146">
        <v>112023</v>
      </c>
      <c r="C146" s="3">
        <v>-772692</v>
      </c>
      <c r="D146" s="4">
        <f t="shared" si="4"/>
        <v>0</v>
      </c>
      <c r="E146" s="4">
        <f t="shared" si="5"/>
        <v>772692</v>
      </c>
      <c r="F146" s="4">
        <f>SUMIF($B$2:$B$446,B146,$C$2:$C$446)-SUMIF(bancos!$B$2:$B$457,libros!B146,bancos!$E$2:$E$457)</f>
        <v>0</v>
      </c>
    </row>
    <row r="147" spans="1:6" ht="12.75">
      <c r="A147" s="2">
        <v>40526</v>
      </c>
      <c r="B147">
        <v>112024</v>
      </c>
      <c r="C147" s="3">
        <v>-442220</v>
      </c>
      <c r="D147" s="4">
        <f t="shared" si="4"/>
        <v>0</v>
      </c>
      <c r="E147" s="4">
        <f t="shared" si="5"/>
        <v>442220</v>
      </c>
      <c r="F147" s="4">
        <f>SUMIF($B$2:$B$446,B147,$C$2:$C$446)-SUMIF(bancos!$B$2:$B$457,libros!B147,bancos!$E$2:$E$457)</f>
        <v>0</v>
      </c>
    </row>
    <row r="148" spans="1:6" ht="12.75">
      <c r="A148" s="2">
        <v>40526</v>
      </c>
      <c r="B148">
        <v>112025</v>
      </c>
      <c r="C148" s="3">
        <v>-236439</v>
      </c>
      <c r="D148" s="4">
        <f t="shared" si="4"/>
        <v>0</v>
      </c>
      <c r="E148" s="4">
        <f t="shared" si="5"/>
        <v>236439</v>
      </c>
      <c r="F148" s="4">
        <f>SUMIF($B$2:$B$446,B148,$C$2:$C$446)-SUMIF(bancos!$B$2:$B$457,libros!B148,bancos!$E$2:$E$457)</f>
        <v>0</v>
      </c>
    </row>
    <row r="149" spans="1:6" ht="12.75">
      <c r="A149" s="2">
        <v>40526</v>
      </c>
      <c r="B149">
        <v>112026</v>
      </c>
      <c r="C149" s="3">
        <v>-96795.55</v>
      </c>
      <c r="D149" s="4">
        <f t="shared" si="4"/>
        <v>0</v>
      </c>
      <c r="E149" s="4">
        <f t="shared" si="5"/>
        <v>96795.55</v>
      </c>
      <c r="F149" s="4">
        <f>SUMIF($B$2:$B$446,B149,$C$2:$C$446)-SUMIF(bancos!$B$2:$B$457,libros!B149,bancos!$E$2:$E$457)</f>
        <v>0</v>
      </c>
    </row>
    <row r="150" spans="1:6" ht="12.75">
      <c r="A150" s="2">
        <v>40526</v>
      </c>
      <c r="B150">
        <v>112027</v>
      </c>
      <c r="C150" s="3">
        <v>-22000</v>
      </c>
      <c r="D150" s="4">
        <f t="shared" si="4"/>
        <v>0</v>
      </c>
      <c r="E150" s="4">
        <f t="shared" si="5"/>
        <v>22000</v>
      </c>
      <c r="F150" s="4">
        <f>SUMIF($B$2:$B$446,B150,$C$2:$C$446)-SUMIF(bancos!$B$2:$B$457,libros!B150,bancos!$E$2:$E$457)</f>
        <v>-22000</v>
      </c>
    </row>
    <row r="151" spans="1:6" ht="12.75">
      <c r="A151" s="2">
        <v>40526</v>
      </c>
      <c r="B151">
        <v>112028</v>
      </c>
      <c r="C151" s="3">
        <v>-70000</v>
      </c>
      <c r="D151" s="4">
        <f t="shared" si="4"/>
        <v>0</v>
      </c>
      <c r="E151" s="4">
        <f t="shared" si="5"/>
        <v>70000</v>
      </c>
      <c r="F151" s="4">
        <f>SUMIF($B$2:$B$446,B151,$C$2:$C$446)-SUMIF(bancos!$B$2:$B$457,libros!B151,bancos!$E$2:$E$457)</f>
        <v>-70000</v>
      </c>
    </row>
    <row r="152" spans="1:6" ht="12.75">
      <c r="A152" s="2">
        <v>40526</v>
      </c>
      <c r="B152">
        <v>112029</v>
      </c>
      <c r="C152" s="3">
        <v>-20000</v>
      </c>
      <c r="D152" s="4">
        <f t="shared" si="4"/>
        <v>0</v>
      </c>
      <c r="E152" s="4">
        <f t="shared" si="5"/>
        <v>20000</v>
      </c>
      <c r="F152" s="4">
        <f>SUMIF($B$2:$B$446,B152,$C$2:$C$446)-SUMIF(bancos!$B$2:$B$457,libros!B152,bancos!$E$2:$E$457)</f>
        <v>-20000</v>
      </c>
    </row>
    <row r="153" spans="1:6" ht="12.75">
      <c r="A153" s="2">
        <v>40526</v>
      </c>
      <c r="B153">
        <v>112030</v>
      </c>
      <c r="C153" s="3">
        <v>-49570</v>
      </c>
      <c r="D153" s="4">
        <f t="shared" si="4"/>
        <v>0</v>
      </c>
      <c r="E153" s="4">
        <f t="shared" si="5"/>
        <v>49570</v>
      </c>
      <c r="F153" s="4">
        <f>SUMIF($B$2:$B$446,B153,$C$2:$C$446)-SUMIF(bancos!$B$2:$B$457,libros!B153,bancos!$E$2:$E$457)</f>
        <v>0</v>
      </c>
    </row>
    <row r="154" spans="1:6" ht="12.75">
      <c r="A154" s="2">
        <v>40526</v>
      </c>
      <c r="B154">
        <v>112031</v>
      </c>
      <c r="C154" s="3">
        <v>-233021.82</v>
      </c>
      <c r="D154" s="4">
        <f t="shared" si="4"/>
        <v>0</v>
      </c>
      <c r="E154" s="4">
        <f t="shared" si="5"/>
        <v>233021.82</v>
      </c>
      <c r="F154" s="4">
        <f>SUMIF($B$2:$B$446,B154,$C$2:$C$446)-SUMIF(bancos!$B$2:$B$457,libros!B154,bancos!$E$2:$E$457)</f>
        <v>0</v>
      </c>
    </row>
    <row r="155" spans="1:6" ht="12.75">
      <c r="A155" s="2">
        <v>40526</v>
      </c>
      <c r="B155">
        <v>112032</v>
      </c>
      <c r="C155" s="3">
        <v>-20000</v>
      </c>
      <c r="D155" s="4">
        <f t="shared" si="4"/>
        <v>0</v>
      </c>
      <c r="E155" s="4">
        <f t="shared" si="5"/>
        <v>20000</v>
      </c>
      <c r="F155" s="4">
        <f>SUMIF($B$2:$B$446,B155,$C$2:$C$446)-SUMIF(bancos!$B$2:$B$457,libros!B155,bancos!$E$2:$E$457)</f>
        <v>0</v>
      </c>
    </row>
    <row r="156" spans="1:6" ht="12.75">
      <c r="A156" s="2">
        <v>40526</v>
      </c>
      <c r="B156">
        <v>112033</v>
      </c>
      <c r="C156" s="3">
        <v>-465405.54</v>
      </c>
      <c r="D156" s="4">
        <f t="shared" si="4"/>
        <v>0</v>
      </c>
      <c r="E156" s="4">
        <f t="shared" si="5"/>
        <v>465405.54</v>
      </c>
      <c r="F156" s="4">
        <f>SUMIF($B$2:$B$446,B156,$C$2:$C$446)-SUMIF(bancos!$B$2:$B$457,libros!B156,bancos!$E$2:$E$457)</f>
        <v>0</v>
      </c>
    </row>
    <row r="157" spans="1:6" ht="12.75">
      <c r="A157" s="2">
        <v>40526</v>
      </c>
      <c r="B157">
        <v>112034</v>
      </c>
      <c r="C157" s="3">
        <v>-251413.7</v>
      </c>
      <c r="D157" s="4">
        <f t="shared" si="4"/>
        <v>0</v>
      </c>
      <c r="E157" s="4">
        <f t="shared" si="5"/>
        <v>251413.7</v>
      </c>
      <c r="F157" s="4">
        <f>SUMIF($B$2:$B$446,B157,$C$2:$C$446)-SUMIF(bancos!$B$2:$B$457,libros!B157,bancos!$E$2:$E$457)</f>
        <v>0</v>
      </c>
    </row>
    <row r="158" spans="1:6" ht="12.75">
      <c r="A158" s="2">
        <v>40526</v>
      </c>
      <c r="B158">
        <v>112036</v>
      </c>
      <c r="C158" s="3">
        <v>-301434</v>
      </c>
      <c r="D158" s="4">
        <f t="shared" si="4"/>
        <v>0</v>
      </c>
      <c r="E158" s="4">
        <f t="shared" si="5"/>
        <v>301434</v>
      </c>
      <c r="F158" s="4">
        <f>SUMIF($B$2:$B$446,B158,$C$2:$C$446)-SUMIF(bancos!$B$2:$B$457,libros!B158,bancos!$E$2:$E$457)</f>
        <v>0</v>
      </c>
    </row>
    <row r="159" spans="1:6" ht="12.75">
      <c r="A159" s="2">
        <v>40526</v>
      </c>
      <c r="B159">
        <v>112037</v>
      </c>
      <c r="C159" s="3">
        <v>-142501</v>
      </c>
      <c r="D159" s="4">
        <f t="shared" si="4"/>
        <v>0</v>
      </c>
      <c r="E159" s="4">
        <f t="shared" si="5"/>
        <v>142501</v>
      </c>
      <c r="F159" s="4">
        <f>SUMIF($B$2:$B$446,B159,$C$2:$C$446)-SUMIF(bancos!$B$2:$B$457,libros!B159,bancos!$E$2:$E$457)</f>
        <v>-142501</v>
      </c>
    </row>
    <row r="160" spans="1:6" ht="12.75">
      <c r="A160" s="2">
        <v>40526</v>
      </c>
      <c r="B160">
        <v>112038</v>
      </c>
      <c r="C160" s="3">
        <v>-176369.4</v>
      </c>
      <c r="D160" s="4">
        <f t="shared" si="4"/>
        <v>0</v>
      </c>
      <c r="E160" s="4">
        <f t="shared" si="5"/>
        <v>176369.4</v>
      </c>
      <c r="F160" s="4">
        <f>SUMIF($B$2:$B$446,B160,$C$2:$C$446)-SUMIF(bancos!$B$2:$B$457,libros!B160,bancos!$E$2:$E$457)</f>
        <v>0</v>
      </c>
    </row>
    <row r="161" spans="1:6" ht="12.75">
      <c r="A161" s="2">
        <v>40526</v>
      </c>
      <c r="B161">
        <v>112039</v>
      </c>
      <c r="C161" s="3">
        <v>-103561</v>
      </c>
      <c r="D161" s="4">
        <f t="shared" si="4"/>
        <v>0</v>
      </c>
      <c r="E161" s="4">
        <f t="shared" si="5"/>
        <v>103561</v>
      </c>
      <c r="F161" s="4">
        <f>SUMIF($B$2:$B$446,B161,$C$2:$C$446)-SUMIF(bancos!$B$2:$B$457,libros!B161,bancos!$E$2:$E$457)</f>
        <v>0</v>
      </c>
    </row>
    <row r="162" spans="1:6" ht="12.75">
      <c r="A162" s="2">
        <v>40526</v>
      </c>
      <c r="B162">
        <v>112040</v>
      </c>
      <c r="C162" s="3">
        <v>-640185</v>
      </c>
      <c r="D162" s="4">
        <f t="shared" si="4"/>
        <v>0</v>
      </c>
      <c r="E162" s="4">
        <f t="shared" si="5"/>
        <v>640185</v>
      </c>
      <c r="F162" s="4">
        <f>SUMIF($B$2:$B$446,B162,$C$2:$C$446)-SUMIF(bancos!$B$2:$B$457,libros!B162,bancos!$E$2:$E$457)</f>
        <v>0</v>
      </c>
    </row>
    <row r="163" spans="1:6" ht="12.75">
      <c r="A163" s="2">
        <v>40526</v>
      </c>
      <c r="B163">
        <v>112041</v>
      </c>
      <c r="C163" s="3">
        <v>-42302</v>
      </c>
      <c r="D163" s="4">
        <f t="shared" si="4"/>
        <v>0</v>
      </c>
      <c r="E163" s="4">
        <f t="shared" si="5"/>
        <v>42302</v>
      </c>
      <c r="F163" s="4">
        <f>SUMIF($B$2:$B$446,B163,$C$2:$C$446)-SUMIF(bancos!$B$2:$B$457,libros!B163,bancos!$E$2:$E$457)</f>
        <v>0</v>
      </c>
    </row>
    <row r="164" spans="1:6" ht="12.75">
      <c r="A164" s="2">
        <v>40526</v>
      </c>
      <c r="B164">
        <v>112042</v>
      </c>
      <c r="C164" s="3">
        <v>-218335.16</v>
      </c>
      <c r="D164" s="4">
        <f t="shared" si="4"/>
        <v>0</v>
      </c>
      <c r="E164" s="4">
        <f t="shared" si="5"/>
        <v>218335.16</v>
      </c>
      <c r="F164" s="4">
        <f>SUMIF($B$2:$B$446,B164,$C$2:$C$446)-SUMIF(bancos!$B$2:$B$457,libros!B164,bancos!$E$2:$E$457)</f>
        <v>0</v>
      </c>
    </row>
    <row r="165" spans="1:6" ht="12.75">
      <c r="A165" s="2">
        <v>40526</v>
      </c>
      <c r="B165">
        <v>112043</v>
      </c>
      <c r="C165" s="3">
        <v>-225000</v>
      </c>
      <c r="D165" s="4">
        <f t="shared" si="4"/>
        <v>0</v>
      </c>
      <c r="E165" s="4">
        <f t="shared" si="5"/>
        <v>225000</v>
      </c>
      <c r="F165" s="4">
        <f>SUMIF($B$2:$B$446,B165,$C$2:$C$446)-SUMIF(bancos!$B$2:$B$457,libros!B165,bancos!$E$2:$E$457)</f>
        <v>0</v>
      </c>
    </row>
    <row r="166" spans="1:6" ht="12.75">
      <c r="A166" s="2">
        <v>40528</v>
      </c>
      <c r="B166">
        <v>112044</v>
      </c>
      <c r="C166" s="3">
        <v>-100000</v>
      </c>
      <c r="D166" s="4">
        <f t="shared" si="4"/>
        <v>0</v>
      </c>
      <c r="E166" s="4">
        <f t="shared" si="5"/>
        <v>100000</v>
      </c>
      <c r="F166" s="4">
        <f>SUMIF($B$2:$B$446,B166,$C$2:$C$446)-SUMIF(bancos!$B$2:$B$457,libros!B166,bancos!$E$2:$E$457)</f>
        <v>0</v>
      </c>
    </row>
    <row r="167" spans="1:6" ht="12.75">
      <c r="A167" s="2">
        <v>40528</v>
      </c>
      <c r="B167">
        <v>112045</v>
      </c>
      <c r="C167" s="3">
        <v>-74082.52</v>
      </c>
      <c r="D167" s="4">
        <f t="shared" si="4"/>
        <v>0</v>
      </c>
      <c r="E167" s="4">
        <f t="shared" si="5"/>
        <v>74082.52</v>
      </c>
      <c r="F167" s="4">
        <f>SUMIF($B$2:$B$446,B167,$C$2:$C$446)-SUMIF(bancos!$B$2:$B$457,libros!B167,bancos!$E$2:$E$457)</f>
        <v>0</v>
      </c>
    </row>
    <row r="168" spans="1:6" ht="12.75">
      <c r="A168" s="2">
        <v>40528</v>
      </c>
      <c r="B168">
        <v>112046</v>
      </c>
      <c r="C168" s="3">
        <v>-332925.13</v>
      </c>
      <c r="D168" s="4">
        <f t="shared" si="4"/>
        <v>0</v>
      </c>
      <c r="E168" s="4">
        <f t="shared" si="5"/>
        <v>332925.13</v>
      </c>
      <c r="F168" s="4">
        <f>SUMIF($B$2:$B$446,B168,$C$2:$C$446)-SUMIF(bancos!$B$2:$B$457,libros!B168,bancos!$E$2:$E$457)</f>
        <v>0</v>
      </c>
    </row>
    <row r="169" spans="1:6" ht="12.75">
      <c r="A169" s="2">
        <v>40528</v>
      </c>
      <c r="B169">
        <v>112047</v>
      </c>
      <c r="C169" s="3">
        <v>-29920</v>
      </c>
      <c r="D169" s="4">
        <f t="shared" si="4"/>
        <v>0</v>
      </c>
      <c r="E169" s="4">
        <f t="shared" si="5"/>
        <v>29920</v>
      </c>
      <c r="F169" s="4">
        <f>SUMIF($B$2:$B$446,B169,$C$2:$C$446)-SUMIF(bancos!$B$2:$B$457,libros!B169,bancos!$E$2:$E$457)</f>
        <v>0</v>
      </c>
    </row>
    <row r="170" spans="1:6" ht="12.75">
      <c r="A170" s="2">
        <v>40528</v>
      </c>
      <c r="B170">
        <v>112048</v>
      </c>
      <c r="C170" s="3">
        <v>-8800</v>
      </c>
      <c r="D170" s="4">
        <f t="shared" si="4"/>
        <v>0</v>
      </c>
      <c r="E170" s="4">
        <f t="shared" si="5"/>
        <v>8800</v>
      </c>
      <c r="F170" s="4">
        <f>SUMIF($B$2:$B$446,B170,$C$2:$C$446)-SUMIF(bancos!$B$2:$B$457,libros!B170,bancos!$E$2:$E$457)</f>
        <v>0</v>
      </c>
    </row>
    <row r="171" spans="1:6" ht="12.75">
      <c r="A171" s="2">
        <v>40528</v>
      </c>
      <c r="B171">
        <v>112049</v>
      </c>
      <c r="C171" s="3">
        <v>-68000</v>
      </c>
      <c r="D171" s="4">
        <f t="shared" si="4"/>
        <v>0</v>
      </c>
      <c r="E171" s="4">
        <f t="shared" si="5"/>
        <v>68000</v>
      </c>
      <c r="F171" s="4">
        <f>SUMIF($B$2:$B$446,B171,$C$2:$C$446)-SUMIF(bancos!$B$2:$B$457,libros!B171,bancos!$E$2:$E$457)</f>
        <v>0</v>
      </c>
    </row>
    <row r="172" spans="1:6" ht="12.75">
      <c r="A172" s="2">
        <v>40528</v>
      </c>
      <c r="B172">
        <v>112050</v>
      </c>
      <c r="C172" s="3">
        <v>-79718</v>
      </c>
      <c r="D172" s="4">
        <f t="shared" si="4"/>
        <v>0</v>
      </c>
      <c r="E172" s="4">
        <f t="shared" si="5"/>
        <v>79718</v>
      </c>
      <c r="F172" s="4">
        <f>SUMIF($B$2:$B$446,B172,$C$2:$C$446)-SUMIF(bancos!$B$2:$B$457,libros!B172,bancos!$E$2:$E$457)</f>
        <v>0</v>
      </c>
    </row>
    <row r="173" spans="1:6" ht="12.75">
      <c r="A173" s="2">
        <v>40528</v>
      </c>
      <c r="B173">
        <v>112051</v>
      </c>
      <c r="C173" s="3">
        <v>-112660</v>
      </c>
      <c r="D173" s="4">
        <f t="shared" si="4"/>
        <v>0</v>
      </c>
      <c r="E173" s="4">
        <f t="shared" si="5"/>
        <v>112660</v>
      </c>
      <c r="F173" s="4">
        <f>SUMIF($B$2:$B$446,B173,$C$2:$C$446)-SUMIF(bancos!$B$2:$B$457,libros!B173,bancos!$E$2:$E$457)</f>
        <v>0</v>
      </c>
    </row>
    <row r="174" spans="1:6" ht="12.75">
      <c r="A174" s="2">
        <v>40528</v>
      </c>
      <c r="B174">
        <v>112052</v>
      </c>
      <c r="C174" s="3">
        <v>-21850</v>
      </c>
      <c r="D174" s="4">
        <f t="shared" si="4"/>
        <v>0</v>
      </c>
      <c r="E174" s="4">
        <f t="shared" si="5"/>
        <v>21850</v>
      </c>
      <c r="F174" s="4">
        <f>SUMIF($B$2:$B$446,B174,$C$2:$C$446)-SUMIF(bancos!$B$2:$B$457,libros!B174,bancos!$E$2:$E$457)</f>
        <v>0</v>
      </c>
    </row>
    <row r="175" spans="1:6" ht="12.75">
      <c r="A175" s="2">
        <v>40528</v>
      </c>
      <c r="B175">
        <v>112053</v>
      </c>
      <c r="C175" s="3">
        <v>-30000</v>
      </c>
      <c r="D175" s="4">
        <f t="shared" si="4"/>
        <v>0</v>
      </c>
      <c r="E175" s="4">
        <f t="shared" si="5"/>
        <v>30000</v>
      </c>
      <c r="F175" s="4">
        <f>SUMIF($B$2:$B$446,B175,$C$2:$C$446)-SUMIF(bancos!$B$2:$B$457,libros!B175,bancos!$E$2:$E$457)</f>
        <v>-30000</v>
      </c>
    </row>
    <row r="176" spans="1:6" ht="12.75">
      <c r="A176" s="2">
        <v>40528</v>
      </c>
      <c r="B176">
        <v>112054</v>
      </c>
      <c r="C176" s="3">
        <v>-60500</v>
      </c>
      <c r="D176" s="4">
        <f t="shared" si="4"/>
        <v>0</v>
      </c>
      <c r="E176" s="4">
        <f t="shared" si="5"/>
        <v>60500</v>
      </c>
      <c r="F176" s="4">
        <f>SUMIF($B$2:$B$446,B176,$C$2:$C$446)-SUMIF(bancos!$B$2:$B$457,libros!B176,bancos!$E$2:$E$457)</f>
        <v>0</v>
      </c>
    </row>
    <row r="177" spans="1:6" ht="12.75">
      <c r="A177" s="2">
        <v>40528</v>
      </c>
      <c r="B177">
        <v>112055</v>
      </c>
      <c r="C177" s="3">
        <v>-99300</v>
      </c>
      <c r="D177" s="4">
        <f t="shared" si="4"/>
        <v>0</v>
      </c>
      <c r="E177" s="4">
        <f t="shared" si="5"/>
        <v>99300</v>
      </c>
      <c r="F177" s="4">
        <f>SUMIF($B$2:$B$446,B177,$C$2:$C$446)-SUMIF(bancos!$B$2:$B$457,libros!B177,bancos!$E$2:$E$457)</f>
        <v>0</v>
      </c>
    </row>
    <row r="178" spans="1:6" ht="12.75">
      <c r="A178" s="2">
        <v>40528</v>
      </c>
      <c r="B178">
        <v>112056</v>
      </c>
      <c r="C178" s="3">
        <v>-42000</v>
      </c>
      <c r="D178" s="4">
        <f t="shared" si="4"/>
        <v>0</v>
      </c>
      <c r="E178" s="4">
        <f t="shared" si="5"/>
        <v>42000</v>
      </c>
      <c r="F178" s="4">
        <f>SUMIF($B$2:$B$446,B178,$C$2:$C$446)-SUMIF(bancos!$B$2:$B$457,libros!B178,bancos!$E$2:$E$457)</f>
        <v>0</v>
      </c>
    </row>
    <row r="179" spans="1:6" ht="12.75">
      <c r="A179" s="2">
        <v>40528</v>
      </c>
      <c r="B179">
        <v>112057</v>
      </c>
      <c r="C179" s="3">
        <v>-63000</v>
      </c>
      <c r="D179" s="4">
        <f t="shared" si="4"/>
        <v>0</v>
      </c>
      <c r="E179" s="4">
        <f t="shared" si="5"/>
        <v>63000</v>
      </c>
      <c r="F179" s="4">
        <f>SUMIF($B$2:$B$446,B179,$C$2:$C$446)-SUMIF(bancos!$B$2:$B$457,libros!B179,bancos!$E$2:$E$457)</f>
        <v>-63000</v>
      </c>
    </row>
    <row r="180" spans="1:6" ht="12.75">
      <c r="A180" s="2">
        <v>40528</v>
      </c>
      <c r="B180">
        <v>112058</v>
      </c>
      <c r="C180" s="3">
        <v>-44490</v>
      </c>
      <c r="D180" s="4">
        <f t="shared" si="4"/>
        <v>0</v>
      </c>
      <c r="E180" s="4">
        <f t="shared" si="5"/>
        <v>44490</v>
      </c>
      <c r="F180" s="4">
        <f>SUMIF($B$2:$B$446,B180,$C$2:$C$446)-SUMIF(bancos!$B$2:$B$457,libros!B180,bancos!$E$2:$E$457)</f>
        <v>0</v>
      </c>
    </row>
    <row r="181" spans="1:6" ht="12.75">
      <c r="A181" s="2">
        <v>40528</v>
      </c>
      <c r="B181">
        <v>112062</v>
      </c>
      <c r="C181" s="3">
        <v>-94039</v>
      </c>
      <c r="D181" s="4">
        <f t="shared" si="4"/>
        <v>0</v>
      </c>
      <c r="E181" s="4">
        <f t="shared" si="5"/>
        <v>94039</v>
      </c>
      <c r="F181" s="4">
        <f>SUMIF($B$2:$B$446,B181,$C$2:$C$446)-SUMIF(bancos!$B$2:$B$457,libros!B181,bancos!$E$2:$E$457)</f>
        <v>0</v>
      </c>
    </row>
    <row r="182" spans="1:6" ht="12.75">
      <c r="A182" s="2">
        <v>40529</v>
      </c>
      <c r="B182">
        <v>112063</v>
      </c>
      <c r="C182" s="3">
        <v>-36692.25</v>
      </c>
      <c r="D182" s="4">
        <f t="shared" si="4"/>
        <v>0</v>
      </c>
      <c r="E182" s="4">
        <f t="shared" si="5"/>
        <v>36692.25</v>
      </c>
      <c r="F182" s="4">
        <f>SUMIF($B$2:$B$446,B182,$C$2:$C$446)-SUMIF(bancos!$B$2:$B$457,libros!B182,bancos!$E$2:$E$457)</f>
        <v>0</v>
      </c>
    </row>
    <row r="183" spans="1:6" ht="12.75">
      <c r="A183" s="2">
        <v>40529</v>
      </c>
      <c r="B183">
        <v>112064</v>
      </c>
      <c r="C183" s="3">
        <v>-50000</v>
      </c>
      <c r="D183" s="4">
        <f t="shared" si="4"/>
        <v>0</v>
      </c>
      <c r="E183" s="4">
        <f t="shared" si="5"/>
        <v>50000</v>
      </c>
      <c r="F183" s="4">
        <f>SUMIF($B$2:$B$446,B183,$C$2:$C$446)-SUMIF(bancos!$B$2:$B$457,libros!B183,bancos!$E$2:$E$457)</f>
        <v>0</v>
      </c>
    </row>
    <row r="184" spans="1:6" ht="12.75">
      <c r="A184" s="2">
        <v>40529</v>
      </c>
      <c r="B184">
        <v>112059</v>
      </c>
      <c r="C184" s="3">
        <v>-1967614.13</v>
      </c>
      <c r="D184" s="4">
        <f t="shared" si="4"/>
        <v>0</v>
      </c>
      <c r="E184" s="4">
        <f t="shared" si="5"/>
        <v>1967614.13</v>
      </c>
      <c r="F184" s="4">
        <f>SUMIF($B$2:$B$446,B184,$C$2:$C$446)-SUMIF(bancos!$B$2:$B$457,libros!B184,bancos!$E$2:$E$457)</f>
        <v>0</v>
      </c>
    </row>
    <row r="185" spans="1:6" ht="12.75">
      <c r="A185" s="2">
        <v>40529</v>
      </c>
      <c r="B185">
        <v>112060</v>
      </c>
      <c r="C185" s="3">
        <v>-24821.93</v>
      </c>
      <c r="D185" s="4">
        <f t="shared" si="4"/>
        <v>0</v>
      </c>
      <c r="E185" s="4">
        <f t="shared" si="5"/>
        <v>24821.93</v>
      </c>
      <c r="F185" s="4">
        <f>SUMIF($B$2:$B$446,B185,$C$2:$C$446)-SUMIF(bancos!$B$2:$B$457,libros!B185,bancos!$E$2:$E$457)</f>
        <v>0</v>
      </c>
    </row>
    <row r="186" spans="1:6" ht="12.75">
      <c r="A186" s="2">
        <v>40529</v>
      </c>
      <c r="B186">
        <v>112065</v>
      </c>
      <c r="C186" s="3">
        <v>-806470.42</v>
      </c>
      <c r="D186" s="4">
        <f t="shared" si="4"/>
        <v>0</v>
      </c>
      <c r="E186" s="4">
        <f t="shared" si="5"/>
        <v>806470.42</v>
      </c>
      <c r="F186" s="4">
        <f>SUMIF($B$2:$B$446,B186,$C$2:$C$446)-SUMIF(bancos!$B$2:$B$457,libros!B186,bancos!$E$2:$E$457)</f>
        <v>0</v>
      </c>
    </row>
    <row r="187" spans="1:6" ht="12.75">
      <c r="A187" s="2">
        <v>40532</v>
      </c>
      <c r="B187">
        <v>112066</v>
      </c>
      <c r="C187" s="3">
        <v>-105000</v>
      </c>
      <c r="D187" s="4">
        <f t="shared" si="4"/>
        <v>0</v>
      </c>
      <c r="E187" s="4">
        <f t="shared" si="5"/>
        <v>105000</v>
      </c>
      <c r="F187" s="4">
        <f>SUMIF($B$2:$B$446,B187,$C$2:$C$446)-SUMIF(bancos!$B$2:$B$457,libros!B187,bancos!$E$2:$E$457)</f>
        <v>0</v>
      </c>
    </row>
    <row r="188" spans="1:6" ht="12.75">
      <c r="A188" s="2">
        <v>40533</v>
      </c>
      <c r="B188">
        <v>112067</v>
      </c>
      <c r="C188" s="3">
        <v>-757692</v>
      </c>
      <c r="D188" s="4">
        <f t="shared" si="4"/>
        <v>0</v>
      </c>
      <c r="E188" s="4">
        <f t="shared" si="5"/>
        <v>757692</v>
      </c>
      <c r="F188" s="4">
        <f>SUMIF($B$2:$B$446,B188,$C$2:$C$446)-SUMIF(bancos!$B$2:$B$457,libros!B188,bancos!$E$2:$E$457)</f>
        <v>0</v>
      </c>
    </row>
    <row r="189" spans="1:6" ht="12.75">
      <c r="A189" s="2">
        <v>40533</v>
      </c>
      <c r="B189">
        <v>112068</v>
      </c>
      <c r="C189" s="3">
        <v>-51350</v>
      </c>
      <c r="D189" s="4">
        <f t="shared" si="4"/>
        <v>0</v>
      </c>
      <c r="E189" s="4">
        <f t="shared" si="5"/>
        <v>51350</v>
      </c>
      <c r="F189" s="4">
        <f>SUMIF($B$2:$B$446,B189,$C$2:$C$446)-SUMIF(bancos!$B$2:$B$457,libros!B189,bancos!$E$2:$E$457)</f>
        <v>-51350</v>
      </c>
    </row>
    <row r="190" spans="1:6" ht="12.75">
      <c r="A190" s="2">
        <v>40533</v>
      </c>
      <c r="B190">
        <v>112069</v>
      </c>
      <c r="C190" s="3">
        <v>-84131</v>
      </c>
      <c r="D190" s="4">
        <f t="shared" si="4"/>
        <v>0</v>
      </c>
      <c r="E190" s="4">
        <f t="shared" si="5"/>
        <v>84131</v>
      </c>
      <c r="F190" s="4">
        <f>SUMIF($B$2:$B$446,B190,$C$2:$C$446)-SUMIF(bancos!$B$2:$B$457,libros!B190,bancos!$E$2:$E$457)</f>
        <v>-84131</v>
      </c>
    </row>
    <row r="191" spans="1:6" ht="12.75">
      <c r="A191" s="2">
        <v>40533</v>
      </c>
      <c r="B191">
        <v>112070</v>
      </c>
      <c r="C191" s="3">
        <v>-75000</v>
      </c>
      <c r="D191" s="4">
        <f t="shared" si="4"/>
        <v>0</v>
      </c>
      <c r="E191" s="4">
        <f t="shared" si="5"/>
        <v>75000</v>
      </c>
      <c r="F191" s="4">
        <f>SUMIF($B$2:$B$446,B191,$C$2:$C$446)-SUMIF(bancos!$B$2:$B$457,libros!B191,bancos!$E$2:$E$457)</f>
        <v>-75000</v>
      </c>
    </row>
    <row r="192" spans="1:6" ht="12.75">
      <c r="A192" s="2">
        <v>40533</v>
      </c>
      <c r="B192">
        <v>112071</v>
      </c>
      <c r="C192" s="3">
        <v>-182444</v>
      </c>
      <c r="D192" s="4">
        <f t="shared" si="4"/>
        <v>0</v>
      </c>
      <c r="E192" s="4">
        <f t="shared" si="5"/>
        <v>182444</v>
      </c>
      <c r="F192" s="4">
        <f>SUMIF($B$2:$B$446,B192,$C$2:$C$446)-SUMIF(bancos!$B$2:$B$457,libros!B192,bancos!$E$2:$E$457)</f>
        <v>-182444</v>
      </c>
    </row>
    <row r="193" spans="1:6" ht="12.75">
      <c r="A193" s="2">
        <v>40533</v>
      </c>
      <c r="B193">
        <v>112072</v>
      </c>
      <c r="C193" s="3">
        <v>-38980.64</v>
      </c>
      <c r="D193" s="4">
        <f t="shared" si="4"/>
        <v>0</v>
      </c>
      <c r="E193" s="4">
        <f t="shared" si="5"/>
        <v>38980.64</v>
      </c>
      <c r="F193" s="4">
        <f>SUMIF($B$2:$B$446,B193,$C$2:$C$446)-SUMIF(bancos!$B$2:$B$457,libros!B193,bancos!$E$2:$E$457)</f>
        <v>-38980.64</v>
      </c>
    </row>
    <row r="194" spans="1:6" ht="12.75">
      <c r="A194" s="2">
        <v>40533</v>
      </c>
      <c r="B194">
        <v>112073</v>
      </c>
      <c r="C194" s="3">
        <v>-115000</v>
      </c>
      <c r="D194" s="4">
        <f aca="true" t="shared" si="6" ref="D194:D257">IF(C194&gt;0,C194,0)</f>
        <v>0</v>
      </c>
      <c r="E194" s="4">
        <f aca="true" t="shared" si="7" ref="E194:E257">IF(C194&lt;0,-C194,0)</f>
        <v>115000</v>
      </c>
      <c r="F194" s="4">
        <f>SUMIF($B$2:$B$446,B194,$C$2:$C$446)-SUMIF(bancos!$B$2:$B$457,libros!B194,bancos!$E$2:$E$457)</f>
        <v>-115000</v>
      </c>
    </row>
    <row r="195" spans="1:6" ht="12.75">
      <c r="A195" s="2">
        <v>40533</v>
      </c>
      <c r="B195">
        <v>112074</v>
      </c>
      <c r="C195" s="3">
        <v>-150000</v>
      </c>
      <c r="D195" s="4">
        <f t="shared" si="6"/>
        <v>0</v>
      </c>
      <c r="E195" s="4">
        <f t="shared" si="7"/>
        <v>150000</v>
      </c>
      <c r="F195" s="4">
        <f>SUMIF($B$2:$B$446,B195,$C$2:$C$446)-SUMIF(bancos!$B$2:$B$457,libros!B195,bancos!$E$2:$E$457)</f>
        <v>-150000</v>
      </c>
    </row>
    <row r="196" spans="1:6" ht="12.75">
      <c r="A196" s="2">
        <v>40533</v>
      </c>
      <c r="B196">
        <v>112075</v>
      </c>
      <c r="C196" s="3">
        <v>-120000</v>
      </c>
      <c r="D196" s="4">
        <f t="shared" si="6"/>
        <v>0</v>
      </c>
      <c r="E196" s="4">
        <f t="shared" si="7"/>
        <v>120000</v>
      </c>
      <c r="F196" s="4">
        <f>SUMIF($B$2:$B$446,B196,$C$2:$C$446)-SUMIF(bancos!$B$2:$B$457,libros!B196,bancos!$E$2:$E$457)</f>
        <v>-120000</v>
      </c>
    </row>
    <row r="197" spans="1:6" ht="12.75">
      <c r="A197" s="2">
        <v>40533</v>
      </c>
      <c r="B197">
        <v>112076</v>
      </c>
      <c r="C197" s="3">
        <v>-891318</v>
      </c>
      <c r="D197" s="4">
        <f t="shared" si="6"/>
        <v>0</v>
      </c>
      <c r="E197" s="4">
        <f t="shared" si="7"/>
        <v>891318</v>
      </c>
      <c r="F197" s="4">
        <f>SUMIF($B$2:$B$446,B197,$C$2:$C$446)-SUMIF(bancos!$B$2:$B$457,libros!B197,bancos!$E$2:$E$457)</f>
        <v>-891318</v>
      </c>
    </row>
    <row r="198" spans="1:6" ht="12.75">
      <c r="A198" s="2">
        <v>40533</v>
      </c>
      <c r="B198">
        <v>112077</v>
      </c>
      <c r="C198" s="3">
        <v>-5975</v>
      </c>
      <c r="D198" s="4">
        <f t="shared" si="6"/>
        <v>0</v>
      </c>
      <c r="E198" s="4">
        <f t="shared" si="7"/>
        <v>5975</v>
      </c>
      <c r="F198" s="4">
        <f>SUMIF($B$2:$B$446,B198,$C$2:$C$446)-SUMIF(bancos!$B$2:$B$457,libros!B198,bancos!$E$2:$E$457)</f>
        <v>0</v>
      </c>
    </row>
    <row r="199" spans="1:6" ht="12.75">
      <c r="A199" s="2">
        <v>40533</v>
      </c>
      <c r="B199">
        <v>112078</v>
      </c>
      <c r="C199" s="3">
        <v>-135254.68</v>
      </c>
      <c r="D199" s="4">
        <f t="shared" si="6"/>
        <v>0</v>
      </c>
      <c r="E199" s="4">
        <f t="shared" si="7"/>
        <v>135254.68</v>
      </c>
      <c r="F199" s="4">
        <f>SUMIF($B$2:$B$446,B199,$C$2:$C$446)-SUMIF(bancos!$B$2:$B$457,libros!B199,bancos!$E$2:$E$457)</f>
        <v>0</v>
      </c>
    </row>
    <row r="200" spans="1:6" ht="12.75">
      <c r="A200" s="2">
        <v>40533</v>
      </c>
      <c r="B200">
        <v>112079</v>
      </c>
      <c r="C200" s="3">
        <v>-2196346.49</v>
      </c>
      <c r="D200" s="4">
        <f t="shared" si="6"/>
        <v>0</v>
      </c>
      <c r="E200" s="4">
        <f t="shared" si="7"/>
        <v>2196346.49</v>
      </c>
      <c r="F200" s="4">
        <f>SUMIF($B$2:$B$446,B200,$C$2:$C$446)-SUMIF(bancos!$B$2:$B$457,libros!B200,bancos!$E$2:$E$457)</f>
        <v>-2196346.49</v>
      </c>
    </row>
    <row r="201" spans="1:6" ht="12.75">
      <c r="A201" s="2">
        <v>40533</v>
      </c>
      <c r="B201">
        <v>112080</v>
      </c>
      <c r="C201" s="3">
        <v>-557632.82</v>
      </c>
      <c r="D201" s="4">
        <f t="shared" si="6"/>
        <v>0</v>
      </c>
      <c r="E201" s="4">
        <f t="shared" si="7"/>
        <v>557632.82</v>
      </c>
      <c r="F201" s="4">
        <f>SUMIF($B$2:$B$446,B201,$C$2:$C$446)-SUMIF(bancos!$B$2:$B$457,libros!B201,bancos!$E$2:$E$457)</f>
        <v>-557632.82</v>
      </c>
    </row>
    <row r="202" spans="1:6" ht="12.75">
      <c r="A202" s="2">
        <v>40533</v>
      </c>
      <c r="B202">
        <v>112081</v>
      </c>
      <c r="C202" s="3">
        <v>-60297.25</v>
      </c>
      <c r="D202" s="4">
        <f t="shared" si="6"/>
        <v>0</v>
      </c>
      <c r="E202" s="4">
        <f t="shared" si="7"/>
        <v>60297.25</v>
      </c>
      <c r="F202" s="4">
        <f>SUMIF($B$2:$B$446,B202,$C$2:$C$446)-SUMIF(bancos!$B$2:$B$457,libros!B202,bancos!$E$2:$E$457)</f>
        <v>0</v>
      </c>
    </row>
    <row r="203" spans="1:6" ht="12.75">
      <c r="A203" s="2">
        <v>40534</v>
      </c>
      <c r="B203">
        <v>112082</v>
      </c>
      <c r="C203" s="3">
        <v>-302222.1</v>
      </c>
      <c r="D203" s="4">
        <f t="shared" si="6"/>
        <v>0</v>
      </c>
      <c r="E203" s="4">
        <f t="shared" si="7"/>
        <v>302222.1</v>
      </c>
      <c r="F203" s="4">
        <f>SUMIF($B$2:$B$446,B203,$C$2:$C$446)-SUMIF(bancos!$B$2:$B$457,libros!B203,bancos!$E$2:$E$457)</f>
        <v>0</v>
      </c>
    </row>
    <row r="204" spans="1:6" ht="12.75">
      <c r="A204" s="2">
        <v>40534</v>
      </c>
      <c r="B204">
        <v>112083</v>
      </c>
      <c r="C204" s="3">
        <v>-337201</v>
      </c>
      <c r="D204" s="4">
        <f t="shared" si="6"/>
        <v>0</v>
      </c>
      <c r="E204" s="4">
        <f t="shared" si="7"/>
        <v>337201</v>
      </c>
      <c r="F204" s="4">
        <f>SUMIF($B$2:$B$446,B204,$C$2:$C$446)-SUMIF(bancos!$B$2:$B$457,libros!B204,bancos!$E$2:$E$457)</f>
        <v>0</v>
      </c>
    </row>
    <row r="205" spans="1:6" ht="12.75">
      <c r="A205" s="2">
        <v>40534</v>
      </c>
      <c r="B205">
        <v>112084</v>
      </c>
      <c r="C205" s="3">
        <v>-195284</v>
      </c>
      <c r="D205" s="4">
        <f t="shared" si="6"/>
        <v>0</v>
      </c>
      <c r="E205" s="4">
        <f t="shared" si="7"/>
        <v>195284</v>
      </c>
      <c r="F205" s="4">
        <f>SUMIF($B$2:$B$446,B205,$C$2:$C$446)-SUMIF(bancos!$B$2:$B$457,libros!B205,bancos!$E$2:$E$457)</f>
        <v>0</v>
      </c>
    </row>
    <row r="206" spans="1:6" ht="12.75">
      <c r="A206" s="2">
        <v>40534</v>
      </c>
      <c r="B206">
        <v>112085</v>
      </c>
      <c r="C206" s="3">
        <v>-595757</v>
      </c>
      <c r="D206" s="4">
        <f t="shared" si="6"/>
        <v>0</v>
      </c>
      <c r="E206" s="4">
        <f t="shared" si="7"/>
        <v>595757</v>
      </c>
      <c r="F206" s="4">
        <f>SUMIF($B$2:$B$446,B206,$C$2:$C$446)-SUMIF(bancos!$B$2:$B$457,libros!B206,bancos!$E$2:$E$457)</f>
        <v>-595757</v>
      </c>
    </row>
    <row r="207" spans="1:6" ht="12.75">
      <c r="A207" s="2">
        <v>40534</v>
      </c>
      <c r="B207">
        <v>112086</v>
      </c>
      <c r="C207" s="3">
        <v>-690360</v>
      </c>
      <c r="D207" s="4">
        <f t="shared" si="6"/>
        <v>0</v>
      </c>
      <c r="E207" s="4">
        <f t="shared" si="7"/>
        <v>690360</v>
      </c>
      <c r="F207" s="4">
        <f>SUMIF($B$2:$B$446,B207,$C$2:$C$446)-SUMIF(bancos!$B$2:$B$457,libros!B207,bancos!$E$2:$E$457)</f>
        <v>0</v>
      </c>
    </row>
    <row r="208" spans="1:6" ht="12.75">
      <c r="A208" s="2">
        <v>40534</v>
      </c>
      <c r="B208">
        <v>112087</v>
      </c>
      <c r="C208" s="3">
        <v>-247006</v>
      </c>
      <c r="D208" s="4">
        <f t="shared" si="6"/>
        <v>0</v>
      </c>
      <c r="E208" s="4">
        <f t="shared" si="7"/>
        <v>247006</v>
      </c>
      <c r="F208" s="4">
        <f>SUMIF($B$2:$B$446,B208,$C$2:$C$446)-SUMIF(bancos!$B$2:$B$457,libros!B208,bancos!$E$2:$E$457)</f>
        <v>-247006</v>
      </c>
    </row>
    <row r="209" spans="1:6" ht="12.75">
      <c r="A209" s="2">
        <v>40534</v>
      </c>
      <c r="B209">
        <v>112088</v>
      </c>
      <c r="C209" s="3">
        <v>-50000</v>
      </c>
      <c r="D209" s="4">
        <f t="shared" si="6"/>
        <v>0</v>
      </c>
      <c r="E209" s="4">
        <f t="shared" si="7"/>
        <v>50000</v>
      </c>
      <c r="F209" s="4">
        <f>SUMIF($B$2:$B$446,B209,$C$2:$C$446)-SUMIF(bancos!$B$2:$B$457,libros!B209,bancos!$E$2:$E$457)</f>
        <v>0</v>
      </c>
    </row>
    <row r="210" spans="1:6" ht="12.75">
      <c r="A210" s="2">
        <v>40534</v>
      </c>
      <c r="B210">
        <v>39053438</v>
      </c>
      <c r="C210" s="3">
        <v>200000</v>
      </c>
      <c r="D210" s="4">
        <f t="shared" si="6"/>
        <v>200000</v>
      </c>
      <c r="E210" s="4">
        <f t="shared" si="7"/>
        <v>0</v>
      </c>
      <c r="F210" s="4">
        <f>SUMIF($B$2:$B$446,B210,$C$2:$C$446)-SUMIF(bancos!$B$2:$B$457,libros!B210,bancos!$E$2:$E$457)</f>
        <v>0</v>
      </c>
    </row>
    <row r="211" spans="1:6" ht="12.75">
      <c r="A211" s="2">
        <v>40513</v>
      </c>
      <c r="B211">
        <v>39053439</v>
      </c>
      <c r="C211" s="3">
        <v>208644</v>
      </c>
      <c r="D211" s="4">
        <f t="shared" si="6"/>
        <v>208644</v>
      </c>
      <c r="E211" s="4">
        <f t="shared" si="7"/>
        <v>0</v>
      </c>
      <c r="F211" s="4">
        <f>SUMIF($B$2:$B$446,B211,$C$2:$C$446)-SUMIF(bancos!$B$2:$B$457,libros!B211,bancos!$E$2:$E$457)</f>
        <v>0</v>
      </c>
    </row>
    <row r="212" spans="1:6" ht="12.75">
      <c r="A212" s="2">
        <v>40513</v>
      </c>
      <c r="B212">
        <v>39053440</v>
      </c>
      <c r="C212" s="3">
        <v>108150</v>
      </c>
      <c r="D212" s="4">
        <f t="shared" si="6"/>
        <v>108150</v>
      </c>
      <c r="E212" s="4">
        <f t="shared" si="7"/>
        <v>0</v>
      </c>
      <c r="F212" s="4">
        <f>SUMIF($B$2:$B$446,B212,$C$2:$C$446)-SUMIF(bancos!$B$2:$B$457,libros!B212,bancos!$E$2:$E$457)</f>
        <v>0</v>
      </c>
    </row>
    <row r="213" spans="1:6" ht="12.75">
      <c r="A213" s="2">
        <v>40513</v>
      </c>
      <c r="B213">
        <v>39058421</v>
      </c>
      <c r="C213" s="3">
        <v>327430</v>
      </c>
      <c r="D213" s="4">
        <f t="shared" si="6"/>
        <v>327430</v>
      </c>
      <c r="E213" s="4">
        <f t="shared" si="7"/>
        <v>0</v>
      </c>
      <c r="F213" s="4">
        <f>SUMIF($B$2:$B$446,B213,$C$2:$C$446)-SUMIF(bancos!$B$2:$B$457,libros!B213,bancos!$E$2:$E$457)</f>
        <v>0</v>
      </c>
    </row>
    <row r="214" spans="1:6" ht="12.75">
      <c r="A214" s="2">
        <v>40513</v>
      </c>
      <c r="B214">
        <v>31742098</v>
      </c>
      <c r="C214" s="3">
        <v>41280</v>
      </c>
      <c r="D214" s="4">
        <f t="shared" si="6"/>
        <v>41280</v>
      </c>
      <c r="E214" s="4">
        <f t="shared" si="7"/>
        <v>0</v>
      </c>
      <c r="F214" s="4">
        <f>SUMIF($B$2:$B$446,B214,$C$2:$C$446)-SUMIF(bancos!$B$2:$B$457,libros!B214,bancos!$E$2:$E$457)</f>
        <v>0</v>
      </c>
    </row>
    <row r="215" spans="1:6" ht="12.75">
      <c r="A215" s="2">
        <v>40513</v>
      </c>
      <c r="B215">
        <v>31742099</v>
      </c>
      <c r="C215" s="3">
        <v>165665</v>
      </c>
      <c r="D215" s="4">
        <f t="shared" si="6"/>
        <v>165665</v>
      </c>
      <c r="E215" s="4">
        <f t="shared" si="7"/>
        <v>0</v>
      </c>
      <c r="F215" s="4">
        <f>SUMIF($B$2:$B$446,B215,$C$2:$C$446)-SUMIF(bancos!$B$2:$B$457,libros!B215,bancos!$E$2:$E$457)</f>
        <v>0</v>
      </c>
    </row>
    <row r="216" spans="1:6" ht="12.75">
      <c r="A216" s="2">
        <v>40513</v>
      </c>
      <c r="B216">
        <v>39053441</v>
      </c>
      <c r="C216" s="3">
        <v>404810</v>
      </c>
      <c r="D216" s="4">
        <f t="shared" si="6"/>
        <v>404810</v>
      </c>
      <c r="E216" s="4">
        <f t="shared" si="7"/>
        <v>0</v>
      </c>
      <c r="F216" s="4">
        <f>SUMIF($B$2:$B$446,B216,$C$2:$C$446)-SUMIF(bancos!$B$2:$B$457,libros!B216,bancos!$E$2:$E$457)</f>
        <v>0</v>
      </c>
    </row>
    <row r="217" spans="1:6" ht="12.75">
      <c r="A217" s="2">
        <v>40514</v>
      </c>
      <c r="B217">
        <v>39053442</v>
      </c>
      <c r="C217" s="3">
        <v>18060</v>
      </c>
      <c r="D217" s="4">
        <f t="shared" si="6"/>
        <v>18060</v>
      </c>
      <c r="E217" s="4">
        <f t="shared" si="7"/>
        <v>0</v>
      </c>
      <c r="F217" s="4">
        <f>SUMIF($B$2:$B$446,B217,$C$2:$C$446)-SUMIF(bancos!$B$2:$B$457,libros!B217,bancos!$E$2:$E$457)</f>
        <v>0</v>
      </c>
    </row>
    <row r="218" spans="1:6" ht="12.75">
      <c r="A218" s="2">
        <v>40514</v>
      </c>
      <c r="B218">
        <v>46300591</v>
      </c>
      <c r="C218" s="3">
        <v>40725</v>
      </c>
      <c r="D218" s="4">
        <f t="shared" si="6"/>
        <v>40725</v>
      </c>
      <c r="E218" s="4">
        <f t="shared" si="7"/>
        <v>0</v>
      </c>
      <c r="F218" s="4">
        <f>SUMIF($B$2:$B$446,B218,$C$2:$C$446)-SUMIF(bancos!$B$2:$B$457,libros!B218,bancos!$E$2:$E$457)</f>
        <v>0</v>
      </c>
    </row>
    <row r="219" spans="1:6" ht="12.75">
      <c r="A219" s="2">
        <v>40514</v>
      </c>
      <c r="B219">
        <v>46315193</v>
      </c>
      <c r="C219" s="3">
        <v>5000</v>
      </c>
      <c r="D219" s="4">
        <f t="shared" si="6"/>
        <v>5000</v>
      </c>
      <c r="E219" s="4">
        <f t="shared" si="7"/>
        <v>0</v>
      </c>
      <c r="F219" s="4">
        <f>SUMIF($B$2:$B$446,B219,$C$2:$C$446)-SUMIF(bancos!$B$2:$B$457,libros!B219,bancos!$E$2:$E$457)</f>
        <v>0</v>
      </c>
    </row>
    <row r="220" spans="1:6" ht="12.75">
      <c r="A220" s="2">
        <v>40514</v>
      </c>
      <c r="B220">
        <v>39058422</v>
      </c>
      <c r="C220" s="3">
        <v>369850</v>
      </c>
      <c r="D220" s="4">
        <f t="shared" si="6"/>
        <v>369850</v>
      </c>
      <c r="E220" s="4">
        <f t="shared" si="7"/>
        <v>0</v>
      </c>
      <c r="F220" s="4">
        <f>SUMIF($B$2:$B$446,B220,$C$2:$C$446)-SUMIF(bancos!$B$2:$B$457,libros!B220,bancos!$E$2:$E$457)</f>
        <v>0</v>
      </c>
    </row>
    <row r="221" spans="1:6" ht="12.75">
      <c r="A221" s="2">
        <v>40514</v>
      </c>
      <c r="B221">
        <v>31742100</v>
      </c>
      <c r="C221" s="3">
        <v>80725</v>
      </c>
      <c r="D221" s="4">
        <f t="shared" si="6"/>
        <v>80725</v>
      </c>
      <c r="E221" s="4">
        <f t="shared" si="7"/>
        <v>0</v>
      </c>
      <c r="F221" s="4">
        <f>SUMIF($B$2:$B$446,B221,$C$2:$C$446)-SUMIF(bancos!$B$2:$B$457,libros!B221,bancos!$E$2:$E$457)</f>
        <v>0</v>
      </c>
    </row>
    <row r="222" spans="1:6" ht="12.75">
      <c r="A222" s="2">
        <v>40514</v>
      </c>
      <c r="B222">
        <v>38796340</v>
      </c>
      <c r="C222" s="3">
        <v>210000</v>
      </c>
      <c r="D222" s="4">
        <f t="shared" si="6"/>
        <v>210000</v>
      </c>
      <c r="E222" s="4">
        <f t="shared" si="7"/>
        <v>0</v>
      </c>
      <c r="F222" s="4">
        <f>SUMIF($B$2:$B$446,B222,$C$2:$C$446)-SUMIF(bancos!$B$2:$B$457,libros!B222,bancos!$E$2:$E$457)</f>
        <v>0</v>
      </c>
    </row>
    <row r="223" spans="1:6" ht="12.75">
      <c r="A223" s="2">
        <v>40514</v>
      </c>
      <c r="B223">
        <v>38417941</v>
      </c>
      <c r="C223" s="3">
        <v>868319</v>
      </c>
      <c r="D223" s="4">
        <f t="shared" si="6"/>
        <v>868319</v>
      </c>
      <c r="E223" s="4">
        <f t="shared" si="7"/>
        <v>0</v>
      </c>
      <c r="F223" s="4">
        <f>SUMIF($B$2:$B$446,B223,$C$2:$C$446)-SUMIF(bancos!$B$2:$B$457,libros!B223,bancos!$E$2:$E$457)</f>
        <v>0</v>
      </c>
    </row>
    <row r="224" spans="1:6" ht="12.75">
      <c r="A224" s="2">
        <v>40514</v>
      </c>
      <c r="B224">
        <v>39053443</v>
      </c>
      <c r="C224" s="3">
        <v>230000</v>
      </c>
      <c r="D224" s="4">
        <f t="shared" si="6"/>
        <v>230000</v>
      </c>
      <c r="E224" s="4">
        <f t="shared" si="7"/>
        <v>0</v>
      </c>
      <c r="F224" s="4">
        <f>SUMIF($B$2:$B$446,B224,$C$2:$C$446)-SUMIF(bancos!$B$2:$B$457,libros!B224,bancos!$E$2:$E$457)</f>
        <v>0</v>
      </c>
    </row>
    <row r="225" spans="1:6" ht="12.75">
      <c r="A225" s="2">
        <v>40516</v>
      </c>
      <c r="B225">
        <v>39053444</v>
      </c>
      <c r="C225" s="3">
        <v>75150</v>
      </c>
      <c r="D225" s="4">
        <f t="shared" si="6"/>
        <v>75150</v>
      </c>
      <c r="E225" s="4">
        <f t="shared" si="7"/>
        <v>0</v>
      </c>
      <c r="F225" s="4">
        <f>SUMIF($B$2:$B$446,B225,$C$2:$C$446)-SUMIF(bancos!$B$2:$B$457,libros!B225,bancos!$E$2:$E$457)</f>
        <v>0</v>
      </c>
    </row>
    <row r="226" spans="1:6" ht="12.75">
      <c r="A226" s="2">
        <v>40516</v>
      </c>
      <c r="B226">
        <v>39053445</v>
      </c>
      <c r="C226" s="3">
        <v>249430</v>
      </c>
      <c r="D226" s="4">
        <f t="shared" si="6"/>
        <v>249430</v>
      </c>
      <c r="E226" s="4">
        <f t="shared" si="7"/>
        <v>0</v>
      </c>
      <c r="F226" s="4">
        <f>SUMIF($B$2:$B$446,B226,$C$2:$C$446)-SUMIF(bancos!$B$2:$B$457,libros!B226,bancos!$E$2:$E$457)</f>
        <v>0</v>
      </c>
    </row>
    <row r="227" spans="1:6" ht="12.75">
      <c r="A227" s="2">
        <v>40516</v>
      </c>
      <c r="B227">
        <v>46310146</v>
      </c>
      <c r="C227" s="3">
        <v>15200</v>
      </c>
      <c r="D227" s="4">
        <f t="shared" si="6"/>
        <v>15200</v>
      </c>
      <c r="E227" s="4">
        <f t="shared" si="7"/>
        <v>0</v>
      </c>
      <c r="F227" s="4">
        <f>SUMIF($B$2:$B$446,B227,$C$2:$C$446)-SUMIF(bancos!$B$2:$B$457,libros!B227,bancos!$E$2:$E$457)</f>
        <v>0</v>
      </c>
    </row>
    <row r="228" spans="1:6" ht="12.75">
      <c r="A228" s="2">
        <v>40516</v>
      </c>
      <c r="B228">
        <v>9540774</v>
      </c>
      <c r="C228" s="3">
        <v>18060</v>
      </c>
      <c r="D228" s="4">
        <f t="shared" si="6"/>
        <v>18060</v>
      </c>
      <c r="E228" s="4">
        <f t="shared" si="7"/>
        <v>0</v>
      </c>
      <c r="F228" s="4">
        <f>SUMIF($B$2:$B$446,B228,$C$2:$C$446)-SUMIF(bancos!$B$2:$B$457,libros!B228,bancos!$E$2:$E$457)</f>
        <v>0</v>
      </c>
    </row>
    <row r="229" spans="1:6" ht="12.75">
      <c r="A229" s="2">
        <v>40516</v>
      </c>
      <c r="B229">
        <v>39058423</v>
      </c>
      <c r="C229" s="5">
        <v>40</v>
      </c>
      <c r="D229" s="4">
        <f t="shared" si="6"/>
        <v>40</v>
      </c>
      <c r="E229" s="4">
        <f t="shared" si="7"/>
        <v>0</v>
      </c>
      <c r="F229" s="4">
        <f>SUMIF($B$2:$B$446,B229,$C$2:$C$446)-SUMIF(bancos!$B$2:$B$457,libros!B229,bancos!$E$2:$E$457)</f>
        <v>0</v>
      </c>
    </row>
    <row r="230" spans="1:6" ht="12.75">
      <c r="A230" s="2">
        <v>40516</v>
      </c>
      <c r="B230">
        <v>39058424</v>
      </c>
      <c r="C230" s="3">
        <v>37820</v>
      </c>
      <c r="D230" s="4">
        <f t="shared" si="6"/>
        <v>37820</v>
      </c>
      <c r="E230" s="4">
        <f t="shared" si="7"/>
        <v>0</v>
      </c>
      <c r="F230" s="4">
        <f>SUMIF($B$2:$B$446,B230,$C$2:$C$446)-SUMIF(bancos!$B$2:$B$457,libros!B230,bancos!$E$2:$E$457)</f>
        <v>0</v>
      </c>
    </row>
    <row r="231" spans="1:6" ht="12.75">
      <c r="A231" s="2">
        <v>40516</v>
      </c>
      <c r="B231">
        <v>31742101</v>
      </c>
      <c r="C231" s="3">
        <v>213415</v>
      </c>
      <c r="D231" s="4">
        <f t="shared" si="6"/>
        <v>213415</v>
      </c>
      <c r="E231" s="4">
        <f t="shared" si="7"/>
        <v>0</v>
      </c>
      <c r="F231" s="4">
        <f>SUMIF($B$2:$B$446,B231,$C$2:$C$446)-SUMIF(bancos!$B$2:$B$457,libros!B231,bancos!$E$2:$E$457)</f>
        <v>0</v>
      </c>
    </row>
    <row r="232" spans="1:6" ht="12.75">
      <c r="A232" s="2">
        <v>40516</v>
      </c>
      <c r="B232">
        <v>31742102</v>
      </c>
      <c r="C232" s="3">
        <v>125060</v>
      </c>
      <c r="D232" s="4">
        <f t="shared" si="6"/>
        <v>125060</v>
      </c>
      <c r="E232" s="4">
        <f t="shared" si="7"/>
        <v>0</v>
      </c>
      <c r="F232" s="4">
        <f>SUMIF($B$2:$B$446,B232,$C$2:$C$446)-SUMIF(bancos!$B$2:$B$457,libros!B232,bancos!$E$2:$E$457)</f>
        <v>0</v>
      </c>
    </row>
    <row r="233" spans="1:6" ht="12.75">
      <c r="A233" s="2">
        <v>40516</v>
      </c>
      <c r="B233">
        <v>39053446</v>
      </c>
      <c r="C233" s="3">
        <v>400000</v>
      </c>
      <c r="D233" s="4">
        <f t="shared" si="6"/>
        <v>400000</v>
      </c>
      <c r="E233" s="4">
        <f t="shared" si="7"/>
        <v>0</v>
      </c>
      <c r="F233" s="4">
        <f>SUMIF($B$2:$B$446,B233,$C$2:$C$446)-SUMIF(bancos!$B$2:$B$457,libros!B233,bancos!$E$2:$E$457)</f>
        <v>0</v>
      </c>
    </row>
    <row r="234" spans="1:6" ht="12.75">
      <c r="A234" s="2">
        <v>40518</v>
      </c>
      <c r="B234">
        <v>39053447</v>
      </c>
      <c r="C234" s="3">
        <v>20325</v>
      </c>
      <c r="D234" s="4">
        <f t="shared" si="6"/>
        <v>20325</v>
      </c>
      <c r="E234" s="4">
        <f t="shared" si="7"/>
        <v>0</v>
      </c>
      <c r="F234" s="4">
        <f>SUMIF($B$2:$B$446,B234,$C$2:$C$446)-SUMIF(bancos!$B$2:$B$457,libros!B234,bancos!$E$2:$E$457)</f>
        <v>0</v>
      </c>
    </row>
    <row r="235" spans="1:6" ht="12.75">
      <c r="A235" s="2">
        <v>40518</v>
      </c>
      <c r="B235">
        <v>39058425</v>
      </c>
      <c r="C235" s="3">
        <v>1520</v>
      </c>
      <c r="D235" s="4">
        <f t="shared" si="6"/>
        <v>1520</v>
      </c>
      <c r="E235" s="4">
        <f t="shared" si="7"/>
        <v>0</v>
      </c>
      <c r="F235" s="4">
        <f>SUMIF($B$2:$B$446,B235,$C$2:$C$446)-SUMIF(bancos!$B$2:$B$457,libros!B235,bancos!$E$2:$E$457)</f>
        <v>0</v>
      </c>
    </row>
    <row r="236" spans="1:6" ht="12.75">
      <c r="A236" s="2">
        <v>40518</v>
      </c>
      <c r="B236">
        <v>39058426</v>
      </c>
      <c r="C236" s="3">
        <v>13482</v>
      </c>
      <c r="D236" s="4">
        <f t="shared" si="6"/>
        <v>13482</v>
      </c>
      <c r="E236" s="4">
        <f t="shared" si="7"/>
        <v>0</v>
      </c>
      <c r="F236" s="4">
        <f>SUMIF($B$2:$B$446,B236,$C$2:$C$446)-SUMIF(bancos!$B$2:$B$457,libros!B236,bancos!$E$2:$E$457)</f>
        <v>0</v>
      </c>
    </row>
    <row r="237" spans="1:6" ht="12.75">
      <c r="A237" s="2">
        <v>40518</v>
      </c>
      <c r="B237">
        <v>39058427</v>
      </c>
      <c r="C237" s="3">
        <v>185015</v>
      </c>
      <c r="D237" s="4">
        <f t="shared" si="6"/>
        <v>185015</v>
      </c>
      <c r="E237" s="4">
        <f t="shared" si="7"/>
        <v>0</v>
      </c>
      <c r="F237" s="4">
        <f>SUMIF($B$2:$B$446,B237,$C$2:$C$446)-SUMIF(bancos!$B$2:$B$457,libros!B237,bancos!$E$2:$E$457)</f>
        <v>0</v>
      </c>
    </row>
    <row r="238" spans="1:6" ht="12.75">
      <c r="A238" s="2">
        <v>40518</v>
      </c>
      <c r="B238">
        <v>31742103</v>
      </c>
      <c r="C238" s="3">
        <v>9770</v>
      </c>
      <c r="D238" s="4">
        <f t="shared" si="6"/>
        <v>9770</v>
      </c>
      <c r="E238" s="4">
        <f t="shared" si="7"/>
        <v>0</v>
      </c>
      <c r="F238" s="4">
        <f>SUMIF($B$2:$B$446,B238,$C$2:$C$446)-SUMIF(bancos!$B$2:$B$457,libros!B238,bancos!$E$2:$E$457)</f>
        <v>0</v>
      </c>
    </row>
    <row r="239" spans="1:6" ht="12.75">
      <c r="A239" s="2">
        <v>40518</v>
      </c>
      <c r="B239">
        <v>31742104</v>
      </c>
      <c r="C239" s="3">
        <v>136650</v>
      </c>
      <c r="D239" s="4">
        <f t="shared" si="6"/>
        <v>136650</v>
      </c>
      <c r="E239" s="4">
        <f t="shared" si="7"/>
        <v>0</v>
      </c>
      <c r="F239" s="4">
        <f>SUMIF($B$2:$B$446,B239,$C$2:$C$446)-SUMIF(bancos!$B$2:$B$457,libros!B239,bancos!$E$2:$E$457)</f>
        <v>0</v>
      </c>
    </row>
    <row r="240" spans="1:6" ht="12.75">
      <c r="A240" s="2">
        <v>40518</v>
      </c>
      <c r="B240">
        <v>38417943</v>
      </c>
      <c r="C240" s="3">
        <v>14925</v>
      </c>
      <c r="D240" s="4">
        <f t="shared" si="6"/>
        <v>14925</v>
      </c>
      <c r="E240" s="4">
        <f t="shared" si="7"/>
        <v>0</v>
      </c>
      <c r="F240" s="4">
        <f>SUMIF($B$2:$B$446,B240,$C$2:$C$446)-SUMIF(bancos!$B$2:$B$457,libros!B240,bancos!$E$2:$E$457)</f>
        <v>0</v>
      </c>
    </row>
    <row r="241" spans="1:6" ht="12.75">
      <c r="A241" s="2">
        <v>40518</v>
      </c>
      <c r="B241">
        <v>38417944</v>
      </c>
      <c r="C241" s="3">
        <v>765828.04</v>
      </c>
      <c r="D241" s="4">
        <f t="shared" si="6"/>
        <v>765828.04</v>
      </c>
      <c r="E241" s="4">
        <f t="shared" si="7"/>
        <v>0</v>
      </c>
      <c r="F241" s="4">
        <f>SUMIF($B$2:$B$446,B241,$C$2:$C$446)-SUMIF(bancos!$B$2:$B$457,libros!B241,bancos!$E$2:$E$457)</f>
        <v>0</v>
      </c>
    </row>
    <row r="242" spans="1:6" ht="12.75">
      <c r="A242" s="2">
        <v>40518</v>
      </c>
      <c r="B242">
        <v>38417945</v>
      </c>
      <c r="C242" s="3">
        <v>2278000</v>
      </c>
      <c r="D242" s="4">
        <f t="shared" si="6"/>
        <v>2278000</v>
      </c>
      <c r="E242" s="4">
        <f t="shared" si="7"/>
        <v>0</v>
      </c>
      <c r="F242" s="4">
        <f>SUMIF($B$2:$B$446,B242,$C$2:$C$446)-SUMIF(bancos!$B$2:$B$457,libros!B242,bancos!$E$2:$E$457)</f>
        <v>0</v>
      </c>
    </row>
    <row r="243" spans="1:6" ht="12.75">
      <c r="A243" s="2">
        <v>40518</v>
      </c>
      <c r="B243">
        <v>38417946</v>
      </c>
      <c r="C243" s="3">
        <v>27425</v>
      </c>
      <c r="D243" s="4">
        <f t="shared" si="6"/>
        <v>27425</v>
      </c>
      <c r="E243" s="4">
        <f t="shared" si="7"/>
        <v>0</v>
      </c>
      <c r="F243" s="4">
        <f>SUMIF($B$2:$B$446,B243,$C$2:$C$446)-SUMIF(bancos!$B$2:$B$457,libros!B243,bancos!$E$2:$E$457)</f>
        <v>0</v>
      </c>
    </row>
    <row r="244" spans="1:6" ht="12.75">
      <c r="A244" s="2">
        <v>40518</v>
      </c>
      <c r="B244">
        <v>38417947</v>
      </c>
      <c r="C244" s="3">
        <v>591406</v>
      </c>
      <c r="D244" s="4">
        <f t="shared" si="6"/>
        <v>591406</v>
      </c>
      <c r="E244" s="4">
        <f t="shared" si="7"/>
        <v>0</v>
      </c>
      <c r="F244" s="4">
        <f>SUMIF($B$2:$B$446,B244,$C$2:$C$446)-SUMIF(bancos!$B$2:$B$457,libros!B244,bancos!$E$2:$E$457)</f>
        <v>0</v>
      </c>
    </row>
    <row r="245" spans="1:6" ht="12.75">
      <c r="A245" s="2">
        <v>40518</v>
      </c>
      <c r="B245">
        <v>38417948</v>
      </c>
      <c r="C245" s="3">
        <v>423976.9</v>
      </c>
      <c r="D245" s="4">
        <f t="shared" si="6"/>
        <v>423976.9</v>
      </c>
      <c r="E245" s="4">
        <f t="shared" si="7"/>
        <v>0</v>
      </c>
      <c r="F245" s="4">
        <f>SUMIF($B$2:$B$446,B245,$C$2:$C$446)-SUMIF(bancos!$B$2:$B$457,libros!B245,bancos!$E$2:$E$457)</f>
        <v>0</v>
      </c>
    </row>
    <row r="246" spans="1:6" ht="12.75">
      <c r="A246" s="2">
        <v>40518</v>
      </c>
      <c r="B246">
        <v>38417949</v>
      </c>
      <c r="C246" s="3">
        <v>276580</v>
      </c>
      <c r="D246" s="4">
        <f t="shared" si="6"/>
        <v>276580</v>
      </c>
      <c r="E246" s="4">
        <f t="shared" si="7"/>
        <v>0</v>
      </c>
      <c r="F246" s="4">
        <f>SUMIF($B$2:$B$446,B246,$C$2:$C$446)-SUMIF(bancos!$B$2:$B$457,libros!B246,bancos!$E$2:$E$457)</f>
        <v>0</v>
      </c>
    </row>
    <row r="247" spans="1:6" ht="12.75">
      <c r="A247" s="2">
        <v>40518</v>
      </c>
      <c r="B247">
        <v>38417950</v>
      </c>
      <c r="C247" s="3">
        <v>4817626.84</v>
      </c>
      <c r="D247" s="4">
        <f t="shared" si="6"/>
        <v>4817626.84</v>
      </c>
      <c r="E247" s="4">
        <f t="shared" si="7"/>
        <v>0</v>
      </c>
      <c r="F247" s="4">
        <f>SUMIF($B$2:$B$446,B247,$C$2:$C$446)-SUMIF(bancos!$B$2:$B$457,libros!B247,bancos!$E$2:$E$457)</f>
        <v>0</v>
      </c>
    </row>
    <row r="248" spans="1:6" ht="12.75">
      <c r="A248" s="2">
        <v>40518</v>
      </c>
      <c r="B248">
        <v>31736080</v>
      </c>
      <c r="C248" s="3">
        <v>986658.6</v>
      </c>
      <c r="D248" s="4">
        <f t="shared" si="6"/>
        <v>986658.6</v>
      </c>
      <c r="E248" s="4">
        <f t="shared" si="7"/>
        <v>0</v>
      </c>
      <c r="F248" s="4">
        <f>SUMIF($B$2:$B$446,B248,$C$2:$C$446)-SUMIF(bancos!$B$2:$B$457,libros!B248,bancos!$E$2:$E$457)</f>
        <v>0</v>
      </c>
    </row>
    <row r="249" spans="1:6" ht="12.75">
      <c r="A249" s="2">
        <v>40518</v>
      </c>
      <c r="B249">
        <v>31736081</v>
      </c>
      <c r="C249" s="3">
        <v>14343753.47</v>
      </c>
      <c r="D249" s="4">
        <f t="shared" si="6"/>
        <v>14343753.47</v>
      </c>
      <c r="E249" s="4">
        <f t="shared" si="7"/>
        <v>0</v>
      </c>
      <c r="F249" s="4">
        <f>SUMIF($B$2:$B$446,B249,$C$2:$C$446)-SUMIF(bancos!$B$2:$B$457,libros!B249,bancos!$E$2:$E$457)</f>
        <v>0</v>
      </c>
    </row>
    <row r="250" spans="1:6" ht="12.75">
      <c r="A250" s="2">
        <v>40518</v>
      </c>
      <c r="B250">
        <v>31736083</v>
      </c>
      <c r="C250" s="3">
        <v>177000</v>
      </c>
      <c r="D250" s="4">
        <f t="shared" si="6"/>
        <v>177000</v>
      </c>
      <c r="E250" s="4">
        <f t="shared" si="7"/>
        <v>0</v>
      </c>
      <c r="F250" s="4">
        <f>SUMIF($B$2:$B$446,B250,$C$2:$C$446)-SUMIF(bancos!$B$2:$B$457,libros!B250,bancos!$E$2:$E$457)</f>
        <v>0</v>
      </c>
    </row>
    <row r="251" spans="1:6" ht="12.75">
      <c r="A251" s="2">
        <v>40518</v>
      </c>
      <c r="B251">
        <v>5498664</v>
      </c>
      <c r="C251" s="3">
        <v>1085238.51</v>
      </c>
      <c r="D251" s="4">
        <f t="shared" si="6"/>
        <v>1085238.51</v>
      </c>
      <c r="E251" s="4">
        <f t="shared" si="7"/>
        <v>0</v>
      </c>
      <c r="F251" s="4">
        <f>SUMIF($B$2:$B$446,B251,$C$2:$C$446)-SUMIF(bancos!$B$2:$B$457,libros!B251,bancos!$E$2:$E$457)</f>
        <v>0</v>
      </c>
    </row>
    <row r="252" spans="1:6" ht="12.75">
      <c r="A252" s="2">
        <v>40518</v>
      </c>
      <c r="B252">
        <v>1782156</v>
      </c>
      <c r="C252" s="3">
        <v>1370765</v>
      </c>
      <c r="D252" s="4">
        <f t="shared" si="6"/>
        <v>1370765</v>
      </c>
      <c r="E252" s="4">
        <f t="shared" si="7"/>
        <v>0</v>
      </c>
      <c r="F252" s="4">
        <f>SUMIF($B$2:$B$446,B252,$C$2:$C$446)-SUMIF(bancos!$B$2:$B$457,libros!B252,bancos!$E$2:$E$457)</f>
        <v>0</v>
      </c>
    </row>
    <row r="253" spans="1:6" ht="12.75">
      <c r="A253" s="2">
        <v>40518</v>
      </c>
      <c r="B253">
        <v>46253712</v>
      </c>
      <c r="C253" s="3">
        <v>741390</v>
      </c>
      <c r="D253" s="4">
        <f t="shared" si="6"/>
        <v>741390</v>
      </c>
      <c r="E253" s="4">
        <f t="shared" si="7"/>
        <v>0</v>
      </c>
      <c r="F253" s="4">
        <f>SUMIF($B$2:$B$446,B253,$C$2:$C$446)-SUMIF(bancos!$B$2:$B$457,libros!B253,bancos!$E$2:$E$457)</f>
        <v>741390</v>
      </c>
    </row>
    <row r="254" spans="1:6" ht="12.75">
      <c r="A254" s="2">
        <v>40518</v>
      </c>
      <c r="B254">
        <v>39053448</v>
      </c>
      <c r="C254" s="3">
        <v>150000</v>
      </c>
      <c r="D254" s="4">
        <f t="shared" si="6"/>
        <v>150000</v>
      </c>
      <c r="E254" s="4">
        <f t="shared" si="7"/>
        <v>0</v>
      </c>
      <c r="F254" s="4">
        <f>SUMIF($B$2:$B$446,B254,$C$2:$C$446)-SUMIF(bancos!$B$2:$B$457,libros!B254,bancos!$E$2:$E$457)</f>
        <v>0</v>
      </c>
    </row>
    <row r="255" spans="1:6" ht="12.75">
      <c r="A255" s="2">
        <v>40519</v>
      </c>
      <c r="B255">
        <v>39053449</v>
      </c>
      <c r="C255" s="3">
        <v>302145</v>
      </c>
      <c r="D255" s="4">
        <f t="shared" si="6"/>
        <v>302145</v>
      </c>
      <c r="E255" s="4">
        <f t="shared" si="7"/>
        <v>0</v>
      </c>
      <c r="F255" s="4">
        <f>SUMIF($B$2:$B$446,B255,$C$2:$C$446)-SUMIF(bancos!$B$2:$B$457,libros!B255,bancos!$E$2:$E$457)</f>
        <v>0</v>
      </c>
    </row>
    <row r="256" spans="1:6" ht="12.75">
      <c r="A256" s="2">
        <v>40519</v>
      </c>
      <c r="B256">
        <v>46362661</v>
      </c>
      <c r="C256" s="3">
        <v>25800</v>
      </c>
      <c r="D256" s="4">
        <f t="shared" si="6"/>
        <v>25800</v>
      </c>
      <c r="E256" s="4">
        <f t="shared" si="7"/>
        <v>0</v>
      </c>
      <c r="F256" s="4">
        <f>SUMIF($B$2:$B$446,B256,$C$2:$C$446)-SUMIF(bancos!$B$2:$B$457,libros!B256,bancos!$E$2:$E$457)</f>
        <v>0</v>
      </c>
    </row>
    <row r="257" spans="1:6" ht="12.75">
      <c r="A257" s="2">
        <v>40519</v>
      </c>
      <c r="B257">
        <v>11181479</v>
      </c>
      <c r="C257" s="3">
        <v>199800</v>
      </c>
      <c r="D257" s="4">
        <f t="shared" si="6"/>
        <v>199800</v>
      </c>
      <c r="E257" s="4">
        <f t="shared" si="7"/>
        <v>0</v>
      </c>
      <c r="F257" s="4">
        <f>SUMIF($B$2:$B$446,B257,$C$2:$C$446)-SUMIF(bancos!$B$2:$B$457,libros!B257,bancos!$E$2:$E$457)</f>
        <v>0</v>
      </c>
    </row>
    <row r="258" spans="1:6" ht="12.75">
      <c r="A258" s="2">
        <v>40519</v>
      </c>
      <c r="B258">
        <v>39058428</v>
      </c>
      <c r="C258" s="3">
        <v>297200</v>
      </c>
      <c r="D258" s="4">
        <f aca="true" t="shared" si="8" ref="D258:D321">IF(C258&gt;0,C258,0)</f>
        <v>297200</v>
      </c>
      <c r="E258" s="4">
        <f aca="true" t="shared" si="9" ref="E258:E321">IF(C258&lt;0,-C258,0)</f>
        <v>0</v>
      </c>
      <c r="F258" s="4">
        <f>SUMIF($B$2:$B$446,B258,$C$2:$C$446)-SUMIF(bancos!$B$2:$B$457,libros!B258,bancos!$E$2:$E$457)</f>
        <v>0</v>
      </c>
    </row>
    <row r="259" spans="1:6" ht="12.75">
      <c r="A259" s="2">
        <v>40519</v>
      </c>
      <c r="B259">
        <v>39058429</v>
      </c>
      <c r="C259" s="3">
        <v>33395</v>
      </c>
      <c r="D259" s="4">
        <f t="shared" si="8"/>
        <v>33395</v>
      </c>
      <c r="E259" s="4">
        <f t="shared" si="9"/>
        <v>0</v>
      </c>
      <c r="F259" s="4">
        <f>SUMIF($B$2:$B$446,B259,$C$2:$C$446)-SUMIF(bancos!$B$2:$B$457,libros!B259,bancos!$E$2:$E$457)</f>
        <v>0</v>
      </c>
    </row>
    <row r="260" spans="1:6" ht="12.75">
      <c r="A260" s="2">
        <v>40519</v>
      </c>
      <c r="B260">
        <v>39058430</v>
      </c>
      <c r="C260" s="3">
        <v>500000</v>
      </c>
      <c r="D260" s="4">
        <f t="shared" si="8"/>
        <v>500000</v>
      </c>
      <c r="E260" s="4">
        <f t="shared" si="9"/>
        <v>0</v>
      </c>
      <c r="F260" s="4">
        <f>SUMIF($B$2:$B$446,B260,$C$2:$C$446)-SUMIF(bancos!$B$2:$B$457,libros!B260,bancos!$E$2:$E$457)</f>
        <v>0</v>
      </c>
    </row>
    <row r="261" spans="1:6" ht="12.75">
      <c r="A261" s="2">
        <v>40519</v>
      </c>
      <c r="B261">
        <v>39058431</v>
      </c>
      <c r="C261" s="3">
        <v>104935</v>
      </c>
      <c r="D261" s="4">
        <f t="shared" si="8"/>
        <v>104935</v>
      </c>
      <c r="E261" s="4">
        <f t="shared" si="9"/>
        <v>0</v>
      </c>
      <c r="F261" s="4">
        <f>SUMIF($B$2:$B$446,B261,$C$2:$C$446)-SUMIF(bancos!$B$2:$B$457,libros!B261,bancos!$E$2:$E$457)</f>
        <v>0</v>
      </c>
    </row>
    <row r="262" spans="1:6" ht="12.75">
      <c r="A262" s="2">
        <v>40519</v>
      </c>
      <c r="B262">
        <v>39058432</v>
      </c>
      <c r="C262" s="3">
        <v>37665</v>
      </c>
      <c r="D262" s="4">
        <f t="shared" si="8"/>
        <v>37665</v>
      </c>
      <c r="E262" s="4">
        <f t="shared" si="9"/>
        <v>0</v>
      </c>
      <c r="F262" s="4">
        <f>SUMIF($B$2:$B$446,B262,$C$2:$C$446)-SUMIF(bancos!$B$2:$B$457,libros!B262,bancos!$E$2:$E$457)</f>
        <v>0</v>
      </c>
    </row>
    <row r="263" spans="1:6" ht="12.75">
      <c r="A263" s="2">
        <v>40519</v>
      </c>
      <c r="B263">
        <v>9052748</v>
      </c>
      <c r="C263" s="3">
        <v>42807</v>
      </c>
      <c r="D263" s="4">
        <f t="shared" si="8"/>
        <v>42807</v>
      </c>
      <c r="E263" s="4">
        <f t="shared" si="9"/>
        <v>0</v>
      </c>
      <c r="F263" s="4">
        <f>SUMIF($B$2:$B$446,B263,$C$2:$C$446)-SUMIF(bancos!$B$2:$B$457,libros!B263,bancos!$E$2:$E$457)</f>
        <v>0</v>
      </c>
    </row>
    <row r="264" spans="1:6" ht="12.75">
      <c r="A264" s="2">
        <v>40519</v>
      </c>
      <c r="B264">
        <v>31742105</v>
      </c>
      <c r="C264" s="3">
        <v>246510</v>
      </c>
      <c r="D264" s="4">
        <f t="shared" si="8"/>
        <v>246510</v>
      </c>
      <c r="E264" s="4">
        <f t="shared" si="9"/>
        <v>0</v>
      </c>
      <c r="F264" s="4">
        <f>SUMIF($B$2:$B$446,B264,$C$2:$C$446)-SUMIF(bancos!$B$2:$B$457,libros!B264,bancos!$E$2:$E$457)</f>
        <v>0</v>
      </c>
    </row>
    <row r="265" spans="1:6" ht="12.75">
      <c r="A265" s="2">
        <v>40519</v>
      </c>
      <c r="B265">
        <v>39053450</v>
      </c>
      <c r="C265" s="3">
        <v>400000</v>
      </c>
      <c r="D265" s="4">
        <f t="shared" si="8"/>
        <v>400000</v>
      </c>
      <c r="E265" s="4">
        <f t="shared" si="9"/>
        <v>0</v>
      </c>
      <c r="F265" s="4">
        <f>SUMIF($B$2:$B$446,B265,$C$2:$C$446)-SUMIF(bancos!$B$2:$B$457,libros!B265,bancos!$E$2:$E$457)</f>
        <v>0</v>
      </c>
    </row>
    <row r="266" spans="1:6" ht="12.75">
      <c r="A266" s="2">
        <v>40520</v>
      </c>
      <c r="B266">
        <v>39053451</v>
      </c>
      <c r="C266" s="3">
        <v>127980</v>
      </c>
      <c r="D266" s="4">
        <f t="shared" si="8"/>
        <v>127980</v>
      </c>
      <c r="E266" s="4">
        <f t="shared" si="9"/>
        <v>0</v>
      </c>
      <c r="F266" s="4">
        <f>SUMIF($B$2:$B$446,B266,$C$2:$C$446)-SUMIF(bancos!$B$2:$B$457,libros!B266,bancos!$E$2:$E$457)</f>
        <v>0</v>
      </c>
    </row>
    <row r="267" spans="1:6" ht="12.75">
      <c r="A267" s="2">
        <v>40520</v>
      </c>
      <c r="B267">
        <v>39053452</v>
      </c>
      <c r="C267" s="3">
        <v>557150</v>
      </c>
      <c r="D267" s="4">
        <f t="shared" si="8"/>
        <v>557150</v>
      </c>
      <c r="E267" s="4">
        <f t="shared" si="9"/>
        <v>0</v>
      </c>
      <c r="F267" s="4">
        <f>SUMIF($B$2:$B$446,B267,$C$2:$C$446)-SUMIF(bancos!$B$2:$B$457,libros!B267,bancos!$E$2:$E$457)</f>
        <v>0</v>
      </c>
    </row>
    <row r="268" spans="1:6" ht="12.75">
      <c r="A268" s="2">
        <v>40520</v>
      </c>
      <c r="B268">
        <v>39053453</v>
      </c>
      <c r="C268" s="3">
        <v>125570</v>
      </c>
      <c r="D268" s="4">
        <f t="shared" si="8"/>
        <v>125570</v>
      </c>
      <c r="E268" s="4">
        <f t="shared" si="9"/>
        <v>0</v>
      </c>
      <c r="F268" s="4">
        <f>SUMIF($B$2:$B$446,B268,$C$2:$C$446)-SUMIF(bancos!$B$2:$B$457,libros!B268,bancos!$E$2:$E$457)</f>
        <v>0</v>
      </c>
    </row>
    <row r="269" spans="1:6" ht="12.75">
      <c r="A269" s="2">
        <v>40520</v>
      </c>
      <c r="B269">
        <v>46376278</v>
      </c>
      <c r="C269" s="3">
        <v>14346</v>
      </c>
      <c r="D269" s="4">
        <f t="shared" si="8"/>
        <v>14346</v>
      </c>
      <c r="E269" s="4">
        <f t="shared" si="9"/>
        <v>0</v>
      </c>
      <c r="F269" s="4">
        <f>SUMIF($B$2:$B$446,B269,$C$2:$C$446)-SUMIF(bancos!$B$2:$B$457,libros!B269,bancos!$E$2:$E$457)</f>
        <v>0</v>
      </c>
    </row>
    <row r="270" spans="1:6" ht="12.75">
      <c r="A270" s="2">
        <v>40520</v>
      </c>
      <c r="B270">
        <v>46366331</v>
      </c>
      <c r="C270" s="3">
        <v>3490</v>
      </c>
      <c r="D270" s="4">
        <f t="shared" si="8"/>
        <v>3490</v>
      </c>
      <c r="E270" s="4">
        <f t="shared" si="9"/>
        <v>0</v>
      </c>
      <c r="F270" s="4">
        <f>SUMIF($B$2:$B$446,B270,$C$2:$C$446)-SUMIF(bancos!$B$2:$B$457,libros!B270,bancos!$E$2:$E$457)</f>
        <v>0</v>
      </c>
    </row>
    <row r="271" spans="1:6" ht="12.75">
      <c r="A271" s="2">
        <v>40520</v>
      </c>
      <c r="B271">
        <v>46386674</v>
      </c>
      <c r="C271" s="3">
        <v>74245</v>
      </c>
      <c r="D271" s="4">
        <f t="shared" si="8"/>
        <v>74245</v>
      </c>
      <c r="E271" s="4">
        <f t="shared" si="9"/>
        <v>0</v>
      </c>
      <c r="F271" s="4">
        <f>SUMIF($B$2:$B$446,B271,$C$2:$C$446)-SUMIF(bancos!$B$2:$B$457,libros!B271,bancos!$E$2:$E$457)</f>
        <v>0</v>
      </c>
    </row>
    <row r="272" spans="1:6" ht="12.75">
      <c r="A272" s="2">
        <v>40520</v>
      </c>
      <c r="B272">
        <v>39058433</v>
      </c>
      <c r="C272" s="3">
        <v>206100</v>
      </c>
      <c r="D272" s="4">
        <f t="shared" si="8"/>
        <v>206100</v>
      </c>
      <c r="E272" s="4">
        <f t="shared" si="9"/>
        <v>0</v>
      </c>
      <c r="F272" s="4">
        <f>SUMIF($B$2:$B$446,B272,$C$2:$C$446)-SUMIF(bancos!$B$2:$B$457,libros!B272,bancos!$E$2:$E$457)</f>
        <v>0</v>
      </c>
    </row>
    <row r="273" spans="1:6" ht="12.75">
      <c r="A273" s="2">
        <v>40520</v>
      </c>
      <c r="B273">
        <v>38796342</v>
      </c>
      <c r="C273" s="3">
        <v>192620</v>
      </c>
      <c r="D273" s="4">
        <f t="shared" si="8"/>
        <v>192620</v>
      </c>
      <c r="E273" s="4">
        <f t="shared" si="9"/>
        <v>0</v>
      </c>
      <c r="F273" s="4">
        <f>SUMIF($B$2:$B$446,B273,$C$2:$C$446)-SUMIF(bancos!$B$2:$B$457,libros!B273,bancos!$E$2:$E$457)</f>
        <v>0</v>
      </c>
    </row>
    <row r="274" spans="1:6" ht="12.75">
      <c r="A274" s="2">
        <v>40520</v>
      </c>
      <c r="B274">
        <v>46384764</v>
      </c>
      <c r="C274" s="3">
        <v>581950</v>
      </c>
      <c r="D274" s="4">
        <f t="shared" si="8"/>
        <v>581950</v>
      </c>
      <c r="E274" s="4">
        <f t="shared" si="9"/>
        <v>0</v>
      </c>
      <c r="F274" s="4">
        <f>SUMIF($B$2:$B$446,B274,$C$2:$C$446)-SUMIF(bancos!$B$2:$B$457,libros!B274,bancos!$E$2:$E$457)</f>
        <v>0</v>
      </c>
    </row>
    <row r="275" spans="1:6" ht="12.75">
      <c r="A275" s="2">
        <v>40520</v>
      </c>
      <c r="B275">
        <v>31736084</v>
      </c>
      <c r="C275" s="3">
        <v>631381</v>
      </c>
      <c r="D275" s="4">
        <f t="shared" si="8"/>
        <v>631381</v>
      </c>
      <c r="E275" s="4">
        <f t="shared" si="9"/>
        <v>0</v>
      </c>
      <c r="F275" s="4">
        <f>SUMIF($B$2:$B$446,B275,$C$2:$C$446)-SUMIF(bancos!$B$2:$B$457,libros!B275,bancos!$E$2:$E$457)</f>
        <v>0</v>
      </c>
    </row>
    <row r="276" spans="1:6" ht="12.75">
      <c r="A276" s="2">
        <v>40520</v>
      </c>
      <c r="B276">
        <v>39053454</v>
      </c>
      <c r="C276" s="3">
        <v>430000</v>
      </c>
      <c r="D276" s="4">
        <f t="shared" si="8"/>
        <v>430000</v>
      </c>
      <c r="E276" s="4">
        <f t="shared" si="9"/>
        <v>0</v>
      </c>
      <c r="F276" s="4">
        <f>SUMIF($B$2:$B$446,B276,$C$2:$C$446)-SUMIF(bancos!$B$2:$B$457,libros!B276,bancos!$E$2:$E$457)</f>
        <v>0</v>
      </c>
    </row>
    <row r="277" spans="1:6" ht="12.75">
      <c r="A277" s="2">
        <v>40521</v>
      </c>
      <c r="B277">
        <v>39053455</v>
      </c>
      <c r="C277" s="3">
        <v>23625</v>
      </c>
      <c r="D277" s="4">
        <f t="shared" si="8"/>
        <v>23625</v>
      </c>
      <c r="E277" s="4">
        <f t="shared" si="9"/>
        <v>0</v>
      </c>
      <c r="F277" s="4">
        <f>SUMIF($B$2:$B$446,B277,$C$2:$C$446)-SUMIF(bancos!$B$2:$B$457,libros!B277,bancos!$E$2:$E$457)</f>
        <v>0</v>
      </c>
    </row>
    <row r="278" spans="1:6" ht="12.75">
      <c r="A278" s="2">
        <v>40521</v>
      </c>
      <c r="B278">
        <v>46403330</v>
      </c>
      <c r="C278" s="3">
        <v>17850</v>
      </c>
      <c r="D278" s="4">
        <f t="shared" si="8"/>
        <v>17850</v>
      </c>
      <c r="E278" s="4">
        <f t="shared" si="9"/>
        <v>0</v>
      </c>
      <c r="F278" s="4">
        <f>SUMIF($B$2:$B$446,B278,$C$2:$C$446)-SUMIF(bancos!$B$2:$B$457,libros!B278,bancos!$E$2:$E$457)</f>
        <v>0</v>
      </c>
    </row>
    <row r="279" spans="1:6" ht="12.75">
      <c r="A279" s="2">
        <v>40521</v>
      </c>
      <c r="B279">
        <v>46396814</v>
      </c>
      <c r="C279" s="3">
        <v>6600</v>
      </c>
      <c r="D279" s="4">
        <f t="shared" si="8"/>
        <v>6600</v>
      </c>
      <c r="E279" s="4">
        <f t="shared" si="9"/>
        <v>0</v>
      </c>
      <c r="F279" s="4">
        <f>SUMIF($B$2:$B$446,B279,$C$2:$C$446)-SUMIF(bancos!$B$2:$B$457,libros!B279,bancos!$E$2:$E$457)</f>
        <v>0</v>
      </c>
    </row>
    <row r="280" spans="1:6" ht="12.75">
      <c r="A280" s="2">
        <v>40521</v>
      </c>
      <c r="B280">
        <v>46398176</v>
      </c>
      <c r="C280" s="3">
        <v>26215</v>
      </c>
      <c r="D280" s="4">
        <f t="shared" si="8"/>
        <v>26215</v>
      </c>
      <c r="E280" s="4">
        <f t="shared" si="9"/>
        <v>0</v>
      </c>
      <c r="F280" s="4">
        <f>SUMIF($B$2:$B$446,B280,$C$2:$C$446)-SUMIF(bancos!$B$2:$B$457,libros!B280,bancos!$E$2:$E$457)</f>
        <v>0</v>
      </c>
    </row>
    <row r="281" spans="1:6" ht="12.75">
      <c r="A281" s="2">
        <v>40521</v>
      </c>
      <c r="B281">
        <v>9305189</v>
      </c>
      <c r="C281" s="3">
        <v>19365</v>
      </c>
      <c r="D281" s="4">
        <f t="shared" si="8"/>
        <v>19365</v>
      </c>
      <c r="E281" s="4">
        <f t="shared" si="9"/>
        <v>0</v>
      </c>
      <c r="F281" s="4">
        <f>SUMIF($B$2:$B$446,B281,$C$2:$C$446)-SUMIF(bancos!$B$2:$B$457,libros!B281,bancos!$E$2:$E$457)</f>
        <v>0</v>
      </c>
    </row>
    <row r="282" spans="1:6" ht="12.75">
      <c r="A282" s="2">
        <v>40521</v>
      </c>
      <c r="B282">
        <v>39058434</v>
      </c>
      <c r="C282" s="3">
        <v>335960</v>
      </c>
      <c r="D282" s="4">
        <f t="shared" si="8"/>
        <v>335960</v>
      </c>
      <c r="E282" s="4">
        <f t="shared" si="9"/>
        <v>0</v>
      </c>
      <c r="F282" s="4">
        <f>SUMIF($B$2:$B$446,B282,$C$2:$C$446)-SUMIF(bancos!$B$2:$B$457,libros!B282,bancos!$E$2:$E$457)</f>
        <v>0</v>
      </c>
    </row>
    <row r="283" spans="1:6" ht="12.75">
      <c r="A283" s="2">
        <v>40521</v>
      </c>
      <c r="B283">
        <v>46394962</v>
      </c>
      <c r="C283" s="3">
        <v>153852</v>
      </c>
      <c r="D283" s="4">
        <f t="shared" si="8"/>
        <v>153852</v>
      </c>
      <c r="E283" s="4">
        <f t="shared" si="9"/>
        <v>0</v>
      </c>
      <c r="F283" s="4">
        <f>SUMIF($B$2:$B$446,B283,$C$2:$C$446)-SUMIF(bancos!$B$2:$B$457,libros!B283,bancos!$E$2:$E$457)</f>
        <v>0</v>
      </c>
    </row>
    <row r="284" spans="1:6" ht="12.75">
      <c r="A284" s="2">
        <v>40521</v>
      </c>
      <c r="B284">
        <v>46395150</v>
      </c>
      <c r="C284" s="3">
        <v>39778</v>
      </c>
      <c r="D284" s="4">
        <f t="shared" si="8"/>
        <v>39778</v>
      </c>
      <c r="E284" s="4">
        <f t="shared" si="9"/>
        <v>0</v>
      </c>
      <c r="F284" s="4">
        <f>SUMIF($B$2:$B$446,B284,$C$2:$C$446)-SUMIF(bancos!$B$2:$B$457,libros!B284,bancos!$E$2:$E$457)</f>
        <v>0</v>
      </c>
    </row>
    <row r="285" spans="1:6" ht="12.75">
      <c r="A285" s="2">
        <v>40521</v>
      </c>
      <c r="B285">
        <v>31742107</v>
      </c>
      <c r="C285" s="3">
        <v>97895</v>
      </c>
      <c r="D285" s="4">
        <f t="shared" si="8"/>
        <v>97895</v>
      </c>
      <c r="E285" s="4">
        <f t="shared" si="9"/>
        <v>0</v>
      </c>
      <c r="F285" s="4">
        <f>SUMIF($B$2:$B$446,B285,$C$2:$C$446)-SUMIF(bancos!$B$2:$B$457,libros!B285,bancos!$E$2:$E$457)</f>
        <v>0</v>
      </c>
    </row>
    <row r="286" spans="1:6" ht="12.75">
      <c r="A286" s="2">
        <v>40521</v>
      </c>
      <c r="B286">
        <v>46384764</v>
      </c>
      <c r="C286" s="3">
        <v>-56225</v>
      </c>
      <c r="D286" s="4">
        <f t="shared" si="8"/>
        <v>0</v>
      </c>
      <c r="E286" s="4">
        <f t="shared" si="9"/>
        <v>56225</v>
      </c>
      <c r="F286" s="4">
        <f>SUMIF($B$2:$B$446,B286,$C$2:$C$446)-SUMIF(bancos!$B$2:$B$457,libros!B286,bancos!$E$2:$E$457)</f>
        <v>0</v>
      </c>
    </row>
    <row r="287" spans="1:6" ht="12.75">
      <c r="A287" s="2">
        <v>40521</v>
      </c>
      <c r="B287">
        <v>46378738</v>
      </c>
      <c r="C287" s="3">
        <v>60000</v>
      </c>
      <c r="D287" s="4">
        <f t="shared" si="8"/>
        <v>60000</v>
      </c>
      <c r="E287" s="4">
        <f t="shared" si="9"/>
        <v>0</v>
      </c>
      <c r="F287" s="4">
        <f>SUMIF($B$2:$B$446,B287,$C$2:$C$446)-SUMIF(bancos!$B$2:$B$457,libros!B287,bancos!$E$2:$E$457)</f>
        <v>60000</v>
      </c>
    </row>
    <row r="288" spans="1:6" ht="12.75">
      <c r="A288" s="2">
        <v>40521</v>
      </c>
      <c r="B288">
        <v>46364541</v>
      </c>
      <c r="C288" s="3">
        <v>120000</v>
      </c>
      <c r="D288" s="4">
        <f t="shared" si="8"/>
        <v>120000</v>
      </c>
      <c r="E288" s="4">
        <f t="shared" si="9"/>
        <v>0</v>
      </c>
      <c r="F288" s="4">
        <f>SUMIF($B$2:$B$446,B288,$C$2:$C$446)-SUMIF(bancos!$B$2:$B$457,libros!B288,bancos!$E$2:$E$457)</f>
        <v>0</v>
      </c>
    </row>
    <row r="289" spans="1:6" ht="12.75">
      <c r="A289" s="2">
        <v>40521</v>
      </c>
      <c r="B289">
        <v>46207198</v>
      </c>
      <c r="C289" s="3">
        <v>32512</v>
      </c>
      <c r="D289" s="4">
        <f t="shared" si="8"/>
        <v>32512</v>
      </c>
      <c r="E289" s="4">
        <f t="shared" si="9"/>
        <v>0</v>
      </c>
      <c r="F289" s="4">
        <f>SUMIF($B$2:$B$446,B289,$C$2:$C$446)-SUMIF(bancos!$B$2:$B$457,libros!B289,bancos!$E$2:$E$457)</f>
        <v>32512</v>
      </c>
    </row>
    <row r="290" spans="1:6" ht="12.75">
      <c r="A290" s="2">
        <v>40521</v>
      </c>
      <c r="B290">
        <v>46289543</v>
      </c>
      <c r="C290" s="3">
        <v>55459</v>
      </c>
      <c r="D290" s="4">
        <f t="shared" si="8"/>
        <v>55459</v>
      </c>
      <c r="E290" s="4">
        <f t="shared" si="9"/>
        <v>0</v>
      </c>
      <c r="F290" s="4">
        <f>SUMIF($B$2:$B$446,B290,$C$2:$C$446)-SUMIF(bancos!$B$2:$B$457,libros!B290,bancos!$E$2:$E$457)</f>
        <v>0</v>
      </c>
    </row>
    <row r="291" spans="1:6" ht="12.75">
      <c r="A291" s="2">
        <v>40521</v>
      </c>
      <c r="B291">
        <v>46384764</v>
      </c>
      <c r="C291" s="3">
        <v>56225</v>
      </c>
      <c r="D291" s="4">
        <f t="shared" si="8"/>
        <v>56225</v>
      </c>
      <c r="E291" s="4">
        <f t="shared" si="9"/>
        <v>0</v>
      </c>
      <c r="F291" s="4">
        <f>SUMIF($B$2:$B$446,B291,$C$2:$C$446)-SUMIF(bancos!$B$2:$B$457,libros!B291,bancos!$E$2:$E$457)</f>
        <v>0</v>
      </c>
    </row>
    <row r="292" spans="1:6" ht="12.75">
      <c r="A292" s="2">
        <v>40521</v>
      </c>
      <c r="B292">
        <v>39053456</v>
      </c>
      <c r="C292" s="3">
        <v>330000</v>
      </c>
      <c r="D292" s="4">
        <f t="shared" si="8"/>
        <v>330000</v>
      </c>
      <c r="E292" s="4">
        <f t="shared" si="9"/>
        <v>0</v>
      </c>
      <c r="F292" s="4">
        <f>SUMIF($B$2:$B$446,B292,$C$2:$C$446)-SUMIF(bancos!$B$2:$B$457,libros!B292,bancos!$E$2:$E$457)</f>
        <v>0</v>
      </c>
    </row>
    <row r="293" spans="1:6" ht="12.75">
      <c r="A293" s="2">
        <v>40523</v>
      </c>
      <c r="B293">
        <v>39053457</v>
      </c>
      <c r="C293" s="3">
        <v>158165</v>
      </c>
      <c r="D293" s="4">
        <f t="shared" si="8"/>
        <v>158165</v>
      </c>
      <c r="E293" s="4">
        <f t="shared" si="9"/>
        <v>0</v>
      </c>
      <c r="F293" s="4">
        <f>SUMIF($B$2:$B$446,B293,$C$2:$C$446)-SUMIF(bancos!$B$2:$B$457,libros!B293,bancos!$E$2:$E$457)</f>
        <v>0</v>
      </c>
    </row>
    <row r="294" spans="1:6" ht="12.75">
      <c r="A294" s="2">
        <v>40523</v>
      </c>
      <c r="B294">
        <v>39053458</v>
      </c>
      <c r="C294" s="3">
        <v>238390</v>
      </c>
      <c r="D294" s="4">
        <f t="shared" si="8"/>
        <v>238390</v>
      </c>
      <c r="E294" s="4">
        <f t="shared" si="9"/>
        <v>0</v>
      </c>
      <c r="F294" s="4">
        <f>SUMIF($B$2:$B$446,B294,$C$2:$C$446)-SUMIF(bancos!$B$2:$B$457,libros!B294,bancos!$E$2:$E$457)</f>
        <v>0</v>
      </c>
    </row>
    <row r="295" spans="1:6" ht="12.75">
      <c r="A295" s="2">
        <v>40523</v>
      </c>
      <c r="B295">
        <v>39058435</v>
      </c>
      <c r="C295" s="3">
        <v>348100</v>
      </c>
      <c r="D295" s="4">
        <f t="shared" si="8"/>
        <v>348100</v>
      </c>
      <c r="E295" s="4">
        <f t="shared" si="9"/>
        <v>0</v>
      </c>
      <c r="F295" s="4">
        <f>SUMIF($B$2:$B$446,B295,$C$2:$C$446)-SUMIF(bancos!$B$2:$B$457,libros!B295,bancos!$E$2:$E$457)</f>
        <v>0</v>
      </c>
    </row>
    <row r="296" spans="1:6" ht="12.75">
      <c r="A296" s="2">
        <v>40523</v>
      </c>
      <c r="B296">
        <v>31742108</v>
      </c>
      <c r="C296" s="3">
        <v>282505</v>
      </c>
      <c r="D296" s="4">
        <f t="shared" si="8"/>
        <v>282505</v>
      </c>
      <c r="E296" s="4">
        <f t="shared" si="9"/>
        <v>0</v>
      </c>
      <c r="F296" s="4">
        <f>SUMIF($B$2:$B$446,B296,$C$2:$C$446)-SUMIF(bancos!$B$2:$B$457,libros!B296,bancos!$E$2:$E$457)</f>
        <v>0</v>
      </c>
    </row>
    <row r="297" spans="1:6" ht="12.75">
      <c r="A297" s="2">
        <v>40523</v>
      </c>
      <c r="B297">
        <v>31742109</v>
      </c>
      <c r="C297" s="3">
        <v>135065</v>
      </c>
      <c r="D297" s="4">
        <f t="shared" si="8"/>
        <v>135065</v>
      </c>
      <c r="E297" s="4">
        <f t="shared" si="9"/>
        <v>0</v>
      </c>
      <c r="F297" s="4">
        <f>SUMIF($B$2:$B$446,B297,$C$2:$C$446)-SUMIF(bancos!$B$2:$B$457,libros!B297,bancos!$E$2:$E$457)</f>
        <v>0</v>
      </c>
    </row>
    <row r="298" spans="1:6" ht="12.75">
      <c r="A298" s="2">
        <v>40523</v>
      </c>
      <c r="B298">
        <v>31742110</v>
      </c>
      <c r="C298" s="3">
        <v>92245</v>
      </c>
      <c r="D298" s="4">
        <f t="shared" si="8"/>
        <v>92245</v>
      </c>
      <c r="E298" s="4">
        <f t="shared" si="9"/>
        <v>0</v>
      </c>
      <c r="F298" s="4">
        <f>SUMIF($B$2:$B$446,B298,$C$2:$C$446)-SUMIF(bancos!$B$2:$B$457,libros!B298,bancos!$E$2:$E$457)</f>
        <v>0</v>
      </c>
    </row>
    <row r="299" spans="1:6" ht="12.75">
      <c r="A299" s="2">
        <v>40523</v>
      </c>
      <c r="B299">
        <v>38796343</v>
      </c>
      <c r="C299" s="3">
        <v>1760579</v>
      </c>
      <c r="D299" s="4">
        <f t="shared" si="8"/>
        <v>1760579</v>
      </c>
      <c r="E299" s="4">
        <f t="shared" si="9"/>
        <v>0</v>
      </c>
      <c r="F299" s="4">
        <f>SUMIF($B$2:$B$446,B299,$C$2:$C$446)-SUMIF(bancos!$B$2:$B$457,libros!B299,bancos!$E$2:$E$457)</f>
        <v>0</v>
      </c>
    </row>
    <row r="300" spans="1:6" ht="12.75">
      <c r="A300" s="2">
        <v>40523</v>
      </c>
      <c r="B300">
        <v>39053459</v>
      </c>
      <c r="C300" s="3">
        <v>200000</v>
      </c>
      <c r="D300" s="4">
        <f t="shared" si="8"/>
        <v>200000</v>
      </c>
      <c r="E300" s="4">
        <f t="shared" si="9"/>
        <v>0</v>
      </c>
      <c r="F300" s="4">
        <f>SUMIF($B$2:$B$446,B300,$C$2:$C$446)-SUMIF(bancos!$B$2:$B$457,libros!B300,bancos!$E$2:$E$457)</f>
        <v>0</v>
      </c>
    </row>
    <row r="301" spans="1:6" ht="12.75">
      <c r="A301" s="2">
        <v>40525</v>
      </c>
      <c r="B301">
        <v>39053460</v>
      </c>
      <c r="C301" s="3">
        <v>332400</v>
      </c>
      <c r="D301" s="4">
        <f t="shared" si="8"/>
        <v>332400</v>
      </c>
      <c r="E301" s="4">
        <f t="shared" si="9"/>
        <v>0</v>
      </c>
      <c r="F301" s="4">
        <f>SUMIF($B$2:$B$446,B301,$C$2:$C$446)-SUMIF(bancos!$B$2:$B$457,libros!B301,bancos!$E$2:$E$457)</f>
        <v>0</v>
      </c>
    </row>
    <row r="302" spans="1:6" ht="12.75">
      <c r="A302" s="2">
        <v>40525</v>
      </c>
      <c r="B302">
        <v>39058436</v>
      </c>
      <c r="C302" s="3">
        <v>32570</v>
      </c>
      <c r="D302" s="4">
        <f t="shared" si="8"/>
        <v>32570</v>
      </c>
      <c r="E302" s="4">
        <f t="shared" si="9"/>
        <v>0</v>
      </c>
      <c r="F302" s="4">
        <f>SUMIF($B$2:$B$446,B302,$C$2:$C$446)-SUMIF(bancos!$B$2:$B$457,libros!B302,bancos!$E$2:$E$457)</f>
        <v>0</v>
      </c>
    </row>
    <row r="303" spans="1:6" ht="12.75">
      <c r="A303" s="2">
        <v>40525</v>
      </c>
      <c r="B303">
        <v>39058437</v>
      </c>
      <c r="C303" s="3">
        <v>263285</v>
      </c>
      <c r="D303" s="4">
        <f t="shared" si="8"/>
        <v>263285</v>
      </c>
      <c r="E303" s="4">
        <f t="shared" si="9"/>
        <v>0</v>
      </c>
      <c r="F303" s="4">
        <f>SUMIF($B$2:$B$446,B303,$C$2:$C$446)-SUMIF(bancos!$B$2:$B$457,libros!B303,bancos!$E$2:$E$457)</f>
        <v>0</v>
      </c>
    </row>
    <row r="304" spans="1:6" ht="12.75">
      <c r="A304" s="2">
        <v>40525</v>
      </c>
      <c r="B304">
        <v>46427692</v>
      </c>
      <c r="C304" s="3">
        <v>2860</v>
      </c>
      <c r="D304" s="4">
        <f t="shared" si="8"/>
        <v>2860</v>
      </c>
      <c r="E304" s="4">
        <f t="shared" si="9"/>
        <v>0</v>
      </c>
      <c r="F304" s="4">
        <f>SUMIF($B$2:$B$446,B304,$C$2:$C$446)-SUMIF(bancos!$B$2:$B$457,libros!B304,bancos!$E$2:$E$457)</f>
        <v>0</v>
      </c>
    </row>
    <row r="305" spans="1:6" ht="12.75">
      <c r="A305" s="2">
        <v>40525</v>
      </c>
      <c r="B305">
        <v>13304905</v>
      </c>
      <c r="C305" s="3">
        <v>788008</v>
      </c>
      <c r="D305" s="4">
        <f t="shared" si="8"/>
        <v>788008</v>
      </c>
      <c r="E305" s="4">
        <f t="shared" si="9"/>
        <v>0</v>
      </c>
      <c r="F305" s="4">
        <f>SUMIF($B$2:$B$446,B305,$C$2:$C$446)-SUMIF(bancos!$B$2:$B$457,libros!B305,bancos!$E$2:$E$457)</f>
        <v>0</v>
      </c>
    </row>
    <row r="306" spans="1:6" ht="12.75">
      <c r="A306" s="2">
        <v>40525</v>
      </c>
      <c r="B306">
        <v>31742111</v>
      </c>
      <c r="C306" s="3">
        <v>74635</v>
      </c>
      <c r="D306" s="4">
        <f t="shared" si="8"/>
        <v>74635</v>
      </c>
      <c r="E306" s="4">
        <f t="shared" si="9"/>
        <v>0</v>
      </c>
      <c r="F306" s="4">
        <f>SUMIF($B$2:$B$446,B306,$C$2:$C$446)-SUMIF(bancos!$B$2:$B$457,libros!B306,bancos!$E$2:$E$457)</f>
        <v>0</v>
      </c>
    </row>
    <row r="307" spans="1:6" ht="12.75">
      <c r="A307" s="2">
        <v>40525</v>
      </c>
      <c r="B307">
        <v>38796345</v>
      </c>
      <c r="C307" s="3">
        <v>117175</v>
      </c>
      <c r="D307" s="4">
        <f t="shared" si="8"/>
        <v>117175</v>
      </c>
      <c r="E307" s="4">
        <f t="shared" si="9"/>
        <v>0</v>
      </c>
      <c r="F307" s="4">
        <f>SUMIF($B$2:$B$446,B307,$C$2:$C$446)-SUMIF(bancos!$B$2:$B$457,libros!B307,bancos!$E$2:$E$457)</f>
        <v>0</v>
      </c>
    </row>
    <row r="308" spans="1:6" ht="12.75">
      <c r="A308" s="2">
        <v>40525</v>
      </c>
      <c r="B308">
        <v>31736086</v>
      </c>
      <c r="C308" s="3">
        <v>133198</v>
      </c>
      <c r="D308" s="4">
        <f t="shared" si="8"/>
        <v>133198</v>
      </c>
      <c r="E308" s="4">
        <f t="shared" si="9"/>
        <v>0</v>
      </c>
      <c r="F308" s="4">
        <f>SUMIF($B$2:$B$446,B308,$C$2:$C$446)-SUMIF(bancos!$B$2:$B$457,libros!B308,bancos!$E$2:$E$457)</f>
        <v>0</v>
      </c>
    </row>
    <row r="309" spans="1:6" ht="12.75">
      <c r="A309" s="2">
        <v>40525</v>
      </c>
      <c r="B309">
        <v>31736087</v>
      </c>
      <c r="C309" s="3">
        <v>67655</v>
      </c>
      <c r="D309" s="4">
        <f t="shared" si="8"/>
        <v>67655</v>
      </c>
      <c r="E309" s="4">
        <f t="shared" si="9"/>
        <v>0</v>
      </c>
      <c r="F309" s="4">
        <f>SUMIF($B$2:$B$446,B309,$C$2:$C$446)-SUMIF(bancos!$B$2:$B$457,libros!B309,bancos!$E$2:$E$457)</f>
        <v>0</v>
      </c>
    </row>
    <row r="310" spans="1:6" ht="12.75">
      <c r="A310" s="2">
        <v>40525</v>
      </c>
      <c r="B310">
        <v>31736088</v>
      </c>
      <c r="C310" s="3">
        <v>240000</v>
      </c>
      <c r="D310" s="4">
        <f t="shared" si="8"/>
        <v>240000</v>
      </c>
      <c r="E310" s="4">
        <f t="shared" si="9"/>
        <v>0</v>
      </c>
      <c r="F310" s="4">
        <f>SUMIF($B$2:$B$446,B310,$C$2:$C$446)-SUMIF(bancos!$B$2:$B$457,libros!B310,bancos!$E$2:$E$457)</f>
        <v>0</v>
      </c>
    </row>
    <row r="311" spans="1:6" ht="12.75">
      <c r="A311" s="2">
        <v>40525</v>
      </c>
      <c r="B311">
        <v>31736089</v>
      </c>
      <c r="C311" s="3">
        <v>135000</v>
      </c>
      <c r="D311" s="4">
        <f t="shared" si="8"/>
        <v>135000</v>
      </c>
      <c r="E311" s="4">
        <f t="shared" si="9"/>
        <v>0</v>
      </c>
      <c r="F311" s="4">
        <f>SUMIF($B$2:$B$446,B311,$C$2:$C$446)-SUMIF(bancos!$B$2:$B$457,libros!B311,bancos!$E$2:$E$457)</f>
        <v>0</v>
      </c>
    </row>
    <row r="312" spans="1:6" ht="12.75">
      <c r="A312" s="2">
        <v>40525</v>
      </c>
      <c r="B312">
        <v>31736090</v>
      </c>
      <c r="C312" s="3">
        <v>293815</v>
      </c>
      <c r="D312" s="4">
        <f t="shared" si="8"/>
        <v>293815</v>
      </c>
      <c r="E312" s="4">
        <f t="shared" si="9"/>
        <v>0</v>
      </c>
      <c r="F312" s="4">
        <f>SUMIF($B$2:$B$446,B312,$C$2:$C$446)-SUMIF(bancos!$B$2:$B$457,libros!B312,bancos!$E$2:$E$457)</f>
        <v>0</v>
      </c>
    </row>
    <row r="313" spans="1:6" ht="12.75">
      <c r="A313" s="2">
        <v>40525</v>
      </c>
      <c r="B313">
        <v>31736091</v>
      </c>
      <c r="C313" s="3">
        <v>334754</v>
      </c>
      <c r="D313" s="4">
        <f t="shared" si="8"/>
        <v>334754</v>
      </c>
      <c r="E313" s="4">
        <f t="shared" si="9"/>
        <v>0</v>
      </c>
      <c r="F313" s="4">
        <f>SUMIF($B$2:$B$446,B313,$C$2:$C$446)-SUMIF(bancos!$B$2:$B$457,libros!B313,bancos!$E$2:$E$457)</f>
        <v>0</v>
      </c>
    </row>
    <row r="314" spans="1:6" ht="12.75">
      <c r="A314" s="2">
        <v>40525</v>
      </c>
      <c r="B314">
        <v>31736092</v>
      </c>
      <c r="C314" s="3">
        <v>307668.4</v>
      </c>
      <c r="D314" s="4">
        <f t="shared" si="8"/>
        <v>307668.4</v>
      </c>
      <c r="E314" s="4">
        <f t="shared" si="9"/>
        <v>0</v>
      </c>
      <c r="F314" s="4">
        <f>SUMIF($B$2:$B$446,B314,$C$2:$C$446)-SUMIF(bancos!$B$2:$B$457,libros!B314,bancos!$E$2:$E$457)</f>
        <v>0</v>
      </c>
    </row>
    <row r="315" spans="1:6" ht="12.75">
      <c r="A315" s="2">
        <v>40525</v>
      </c>
      <c r="B315">
        <v>31736093</v>
      </c>
      <c r="C315" s="3">
        <v>1790383</v>
      </c>
      <c r="D315" s="4">
        <f t="shared" si="8"/>
        <v>1790383</v>
      </c>
      <c r="E315" s="4">
        <f t="shared" si="9"/>
        <v>0</v>
      </c>
      <c r="F315" s="4">
        <f>SUMIF($B$2:$B$446,B315,$C$2:$C$446)-SUMIF(bancos!$B$2:$B$457,libros!B315,bancos!$E$2:$E$457)</f>
        <v>0</v>
      </c>
    </row>
    <row r="316" spans="1:6" ht="12.75">
      <c r="A316" s="2">
        <v>40525</v>
      </c>
      <c r="B316">
        <v>31736094</v>
      </c>
      <c r="C316" s="3">
        <v>2299418.58</v>
      </c>
      <c r="D316" s="4">
        <f t="shared" si="8"/>
        <v>2299418.58</v>
      </c>
      <c r="E316" s="4">
        <f t="shared" si="9"/>
        <v>0</v>
      </c>
      <c r="F316" s="4">
        <f>SUMIF($B$2:$B$446,B316,$C$2:$C$446)-SUMIF(bancos!$B$2:$B$457,libros!B316,bancos!$E$2:$E$457)</f>
        <v>0</v>
      </c>
    </row>
    <row r="317" spans="1:6" ht="12.75">
      <c r="A317" s="2">
        <v>40525</v>
      </c>
      <c r="B317">
        <v>14464209</v>
      </c>
      <c r="C317" s="3">
        <v>285183</v>
      </c>
      <c r="D317" s="4">
        <f t="shared" si="8"/>
        <v>285183</v>
      </c>
      <c r="E317" s="4">
        <f t="shared" si="9"/>
        <v>0</v>
      </c>
      <c r="F317" s="4">
        <f>SUMIF($B$2:$B$446,B317,$C$2:$C$446)-SUMIF(bancos!$B$2:$B$457,libros!B317,bancos!$E$2:$E$457)</f>
        <v>0</v>
      </c>
    </row>
    <row r="318" spans="1:6" ht="12.75">
      <c r="A318" s="2">
        <v>40525</v>
      </c>
      <c r="B318">
        <v>14560973</v>
      </c>
      <c r="C318" s="3">
        <v>634397</v>
      </c>
      <c r="D318" s="4">
        <f t="shared" si="8"/>
        <v>634397</v>
      </c>
      <c r="E318" s="4">
        <f t="shared" si="9"/>
        <v>0</v>
      </c>
      <c r="F318" s="4">
        <f>SUMIF($B$2:$B$446,B318,$C$2:$C$446)-SUMIF(bancos!$B$2:$B$457,libros!B318,bancos!$E$2:$E$457)</f>
        <v>0</v>
      </c>
    </row>
    <row r="319" spans="1:6" ht="12.75">
      <c r="A319" s="2">
        <v>40525</v>
      </c>
      <c r="B319">
        <v>15200745</v>
      </c>
      <c r="C319" s="3">
        <v>391081</v>
      </c>
      <c r="D319" s="4">
        <f t="shared" si="8"/>
        <v>391081</v>
      </c>
      <c r="E319" s="4">
        <f t="shared" si="9"/>
        <v>0</v>
      </c>
      <c r="F319" s="4">
        <f>SUMIF($B$2:$B$446,B319,$C$2:$C$446)-SUMIF(bancos!$B$2:$B$457,libros!B319,bancos!$E$2:$E$457)</f>
        <v>0</v>
      </c>
    </row>
    <row r="320" spans="1:6" ht="12.75">
      <c r="A320" s="2">
        <v>40525</v>
      </c>
      <c r="B320">
        <v>15511792</v>
      </c>
      <c r="C320" s="3">
        <v>270900</v>
      </c>
      <c r="D320" s="4">
        <f t="shared" si="8"/>
        <v>270900</v>
      </c>
      <c r="E320" s="4">
        <f t="shared" si="9"/>
        <v>0</v>
      </c>
      <c r="F320" s="4">
        <f>SUMIF($B$2:$B$446,B320,$C$2:$C$446)-SUMIF(bancos!$B$2:$B$457,libros!B320,bancos!$E$2:$E$457)</f>
        <v>0</v>
      </c>
    </row>
    <row r="321" spans="1:6" ht="12.75">
      <c r="A321" s="2">
        <v>40525</v>
      </c>
      <c r="B321">
        <v>9021946</v>
      </c>
      <c r="C321" s="3">
        <v>263800</v>
      </c>
      <c r="D321" s="4">
        <f t="shared" si="8"/>
        <v>263800</v>
      </c>
      <c r="E321" s="4">
        <f t="shared" si="9"/>
        <v>0</v>
      </c>
      <c r="F321" s="4">
        <f>SUMIF($B$2:$B$446,B321,$C$2:$C$446)-SUMIF(bancos!$B$2:$B$457,libros!B321,bancos!$E$2:$E$457)</f>
        <v>527600</v>
      </c>
    </row>
    <row r="322" spans="1:6" ht="12.75">
      <c r="A322" s="2">
        <v>40525</v>
      </c>
      <c r="B322">
        <v>31736095</v>
      </c>
      <c r="C322" s="3">
        <v>15900</v>
      </c>
      <c r="D322" s="4">
        <f aca="true" t="shared" si="10" ref="D322:D385">IF(C322&gt;0,C322,0)</f>
        <v>15900</v>
      </c>
      <c r="E322" s="4">
        <f aca="true" t="shared" si="11" ref="E322:E385">IF(C322&lt;0,-C322,0)</f>
        <v>0</v>
      </c>
      <c r="F322" s="4">
        <f>SUMIF($B$2:$B$446,B322,$C$2:$C$446)-SUMIF(bancos!$B$2:$B$457,libros!B322,bancos!$E$2:$E$457)</f>
        <v>0</v>
      </c>
    </row>
    <row r="323" spans="1:6" ht="12.75">
      <c r="A323" s="2">
        <v>40525</v>
      </c>
      <c r="B323">
        <v>39053461</v>
      </c>
      <c r="C323" s="3">
        <v>350000</v>
      </c>
      <c r="D323" s="4">
        <f t="shared" si="10"/>
        <v>350000</v>
      </c>
      <c r="E323" s="4">
        <f t="shared" si="11"/>
        <v>0</v>
      </c>
      <c r="F323" s="4">
        <f>SUMIF($B$2:$B$446,B323,$C$2:$C$446)-SUMIF(bancos!$B$2:$B$457,libros!B323,bancos!$E$2:$E$457)</f>
        <v>0</v>
      </c>
    </row>
    <row r="324" spans="1:6" ht="12.75">
      <c r="A324" s="2">
        <v>40526</v>
      </c>
      <c r="B324">
        <v>39053462</v>
      </c>
      <c r="C324" s="3">
        <v>100000</v>
      </c>
      <c r="D324" s="4">
        <f t="shared" si="10"/>
        <v>100000</v>
      </c>
      <c r="E324" s="4">
        <f t="shared" si="11"/>
        <v>0</v>
      </c>
      <c r="F324" s="4">
        <f>SUMIF($B$2:$B$446,B324,$C$2:$C$446)-SUMIF(bancos!$B$2:$B$457,libros!B324,bancos!$E$2:$E$457)</f>
        <v>0</v>
      </c>
    </row>
    <row r="325" spans="1:6" ht="12.75">
      <c r="A325" s="2">
        <v>40526</v>
      </c>
      <c r="B325">
        <v>39053463</v>
      </c>
      <c r="C325" s="3">
        <v>113700</v>
      </c>
      <c r="D325" s="4">
        <f t="shared" si="10"/>
        <v>113700</v>
      </c>
      <c r="E325" s="4">
        <f t="shared" si="11"/>
        <v>0</v>
      </c>
      <c r="F325" s="4">
        <f>SUMIF($B$2:$B$446,B325,$C$2:$C$446)-SUMIF(bancos!$B$2:$B$457,libros!B325,bancos!$E$2:$E$457)</f>
        <v>0</v>
      </c>
    </row>
    <row r="326" spans="1:6" ht="12.75">
      <c r="A326" s="2">
        <v>40526</v>
      </c>
      <c r="B326">
        <v>464522253</v>
      </c>
      <c r="C326" s="3">
        <v>7200</v>
      </c>
      <c r="D326" s="4">
        <f t="shared" si="10"/>
        <v>7200</v>
      </c>
      <c r="E326" s="4">
        <f t="shared" si="11"/>
        <v>0</v>
      </c>
      <c r="F326" s="4">
        <f>SUMIF($B$2:$B$446,B326,$C$2:$C$446)-SUMIF(bancos!$B$2:$B$457,libros!B326,bancos!$E$2:$E$457)</f>
        <v>7200</v>
      </c>
    </row>
    <row r="327" spans="1:6" ht="12.75">
      <c r="A327" s="2">
        <v>40526</v>
      </c>
      <c r="B327">
        <v>11501790</v>
      </c>
      <c r="C327" s="3">
        <v>7905</v>
      </c>
      <c r="D327" s="4">
        <f t="shared" si="10"/>
        <v>7905</v>
      </c>
      <c r="E327" s="4">
        <f t="shared" si="11"/>
        <v>0</v>
      </c>
      <c r="F327" s="4">
        <f>SUMIF($B$2:$B$446,B327,$C$2:$C$446)-SUMIF(bancos!$B$2:$B$457,libros!B327,bancos!$E$2:$E$457)</f>
        <v>0</v>
      </c>
    </row>
    <row r="328" spans="1:6" ht="12.75">
      <c r="A328" s="2">
        <v>40526</v>
      </c>
      <c r="B328">
        <v>39058439</v>
      </c>
      <c r="C328" s="3">
        <v>50000</v>
      </c>
      <c r="D328" s="4">
        <f t="shared" si="10"/>
        <v>50000</v>
      </c>
      <c r="E328" s="4">
        <f t="shared" si="11"/>
        <v>0</v>
      </c>
      <c r="F328" s="4">
        <f>SUMIF($B$2:$B$446,B328,$C$2:$C$446)-SUMIF(bancos!$B$2:$B$457,libros!B328,bancos!$E$2:$E$457)</f>
        <v>0</v>
      </c>
    </row>
    <row r="329" spans="1:6" ht="12.75">
      <c r="A329" s="2">
        <v>40526</v>
      </c>
      <c r="B329">
        <v>39058440</v>
      </c>
      <c r="C329" s="3">
        <v>258310</v>
      </c>
      <c r="D329" s="4">
        <f t="shared" si="10"/>
        <v>258310</v>
      </c>
      <c r="E329" s="4">
        <f t="shared" si="11"/>
        <v>0</v>
      </c>
      <c r="F329" s="4">
        <f>SUMIF($B$2:$B$446,B329,$C$2:$C$446)-SUMIF(bancos!$B$2:$B$457,libros!B329,bancos!$E$2:$E$457)</f>
        <v>0</v>
      </c>
    </row>
    <row r="330" spans="1:6" ht="12.75">
      <c r="A330" s="2">
        <v>40526</v>
      </c>
      <c r="B330">
        <v>46413158</v>
      </c>
      <c r="C330" s="3">
        <v>25621</v>
      </c>
      <c r="D330" s="4">
        <f t="shared" si="10"/>
        <v>25621</v>
      </c>
      <c r="E330" s="4">
        <f t="shared" si="11"/>
        <v>0</v>
      </c>
      <c r="F330" s="4">
        <f>SUMIF($B$2:$B$446,B330,$C$2:$C$446)-SUMIF(bancos!$B$2:$B$457,libros!B330,bancos!$E$2:$E$457)</f>
        <v>0</v>
      </c>
    </row>
    <row r="331" spans="1:6" ht="12.75">
      <c r="A331" s="2">
        <v>40526</v>
      </c>
      <c r="B331">
        <v>46445399</v>
      </c>
      <c r="C331" s="3">
        <v>10176</v>
      </c>
      <c r="D331" s="4">
        <f t="shared" si="10"/>
        <v>10176</v>
      </c>
      <c r="E331" s="4">
        <f t="shared" si="11"/>
        <v>0</v>
      </c>
      <c r="F331" s="4">
        <f>SUMIF($B$2:$B$446,B331,$C$2:$C$446)-SUMIF(bancos!$B$2:$B$457,libros!B331,bancos!$E$2:$E$457)</f>
        <v>0</v>
      </c>
    </row>
    <row r="332" spans="1:6" ht="12.75">
      <c r="A332" s="2">
        <v>40526</v>
      </c>
      <c r="B332">
        <v>39058428</v>
      </c>
      <c r="C332" s="3">
        <v>-297200</v>
      </c>
      <c r="D332" s="4">
        <f t="shared" si="10"/>
        <v>0</v>
      </c>
      <c r="E332" s="4">
        <f t="shared" si="11"/>
        <v>297200</v>
      </c>
      <c r="F332" s="4">
        <f>SUMIF($B$2:$B$446,B332,$C$2:$C$446)-SUMIF(bancos!$B$2:$B$457,libros!B332,bancos!$E$2:$E$457)</f>
        <v>0</v>
      </c>
    </row>
    <row r="333" spans="1:6" ht="12.75">
      <c r="A333" s="2">
        <v>40526</v>
      </c>
      <c r="B333">
        <v>46401812</v>
      </c>
      <c r="C333" s="3">
        <v>297198</v>
      </c>
      <c r="D333" s="4">
        <f t="shared" si="10"/>
        <v>297198</v>
      </c>
      <c r="E333" s="4">
        <f t="shared" si="11"/>
        <v>0</v>
      </c>
      <c r="F333" s="4">
        <f>SUMIF($B$2:$B$446,B333,$C$2:$C$446)-SUMIF(bancos!$B$2:$B$457,libros!B333,bancos!$E$2:$E$457)</f>
        <v>0</v>
      </c>
    </row>
    <row r="334" spans="1:6" ht="12.75">
      <c r="A334" s="2">
        <v>40526</v>
      </c>
      <c r="B334">
        <v>31742112</v>
      </c>
      <c r="C334" s="3">
        <v>200000</v>
      </c>
      <c r="D334" s="4">
        <f t="shared" si="10"/>
        <v>200000</v>
      </c>
      <c r="E334" s="4">
        <f t="shared" si="11"/>
        <v>0</v>
      </c>
      <c r="F334" s="4">
        <f>SUMIF($B$2:$B$446,B334,$C$2:$C$446)-SUMIF(bancos!$B$2:$B$457,libros!B334,bancos!$E$2:$E$457)</f>
        <v>0</v>
      </c>
    </row>
    <row r="335" spans="1:6" ht="12.75">
      <c r="A335" s="2">
        <v>40526</v>
      </c>
      <c r="B335">
        <v>31742113</v>
      </c>
      <c r="C335" s="3">
        <v>123610</v>
      </c>
      <c r="D335" s="4">
        <f t="shared" si="10"/>
        <v>123610</v>
      </c>
      <c r="E335" s="4">
        <f t="shared" si="11"/>
        <v>0</v>
      </c>
      <c r="F335" s="4">
        <f>SUMIF($B$2:$B$446,B335,$C$2:$C$446)-SUMIF(bancos!$B$2:$B$457,libros!B335,bancos!$E$2:$E$457)</f>
        <v>0</v>
      </c>
    </row>
    <row r="336" spans="1:6" ht="12.75">
      <c r="A336" s="2">
        <v>40526</v>
      </c>
      <c r="B336">
        <v>46399098</v>
      </c>
      <c r="C336" s="3">
        <v>123782</v>
      </c>
      <c r="D336" s="4">
        <f t="shared" si="10"/>
        <v>123782</v>
      </c>
      <c r="E336" s="4">
        <f t="shared" si="11"/>
        <v>0</v>
      </c>
      <c r="F336" s="4">
        <f>SUMIF($B$2:$B$446,B336,$C$2:$C$446)-SUMIF(bancos!$B$2:$B$457,libros!B336,bancos!$E$2:$E$457)</f>
        <v>0</v>
      </c>
    </row>
    <row r="337" spans="1:6" ht="12.75">
      <c r="A337" s="2">
        <v>40526</v>
      </c>
      <c r="B337">
        <v>15331433</v>
      </c>
      <c r="C337" s="3">
        <v>293250</v>
      </c>
      <c r="D337" s="4">
        <f t="shared" si="10"/>
        <v>293250</v>
      </c>
      <c r="E337" s="4">
        <f t="shared" si="11"/>
        <v>0</v>
      </c>
      <c r="F337" s="4">
        <f>SUMIF($B$2:$B$446,B337,$C$2:$C$446)-SUMIF(bancos!$B$2:$B$457,libros!B337,bancos!$E$2:$E$457)</f>
        <v>0</v>
      </c>
    </row>
    <row r="338" spans="1:6" ht="12.75">
      <c r="A338" s="2">
        <v>40526</v>
      </c>
      <c r="B338">
        <v>39053464</v>
      </c>
      <c r="C338" s="3">
        <v>450000</v>
      </c>
      <c r="D338" s="4">
        <f t="shared" si="10"/>
        <v>450000</v>
      </c>
      <c r="E338" s="4">
        <f t="shared" si="11"/>
        <v>0</v>
      </c>
      <c r="F338" s="4">
        <f>SUMIF($B$2:$B$446,B338,$C$2:$C$446)-SUMIF(bancos!$B$2:$B$457,libros!B338,bancos!$E$2:$E$457)</f>
        <v>0</v>
      </c>
    </row>
    <row r="339" spans="1:6" ht="12.75">
      <c r="A339" s="2">
        <v>40527</v>
      </c>
      <c r="B339">
        <v>39053466</v>
      </c>
      <c r="C339" s="3">
        <v>37400</v>
      </c>
      <c r="D339" s="4">
        <f t="shared" si="10"/>
        <v>37400</v>
      </c>
      <c r="E339" s="4">
        <f t="shared" si="11"/>
        <v>0</v>
      </c>
      <c r="F339" s="4">
        <f>SUMIF($B$2:$B$446,B339,$C$2:$C$446)-SUMIF(bancos!$B$2:$B$457,libros!B339,bancos!$E$2:$E$457)</f>
        <v>0</v>
      </c>
    </row>
    <row r="340" spans="1:6" ht="12.75">
      <c r="A340" s="2">
        <v>40527</v>
      </c>
      <c r="B340">
        <v>46462901</v>
      </c>
      <c r="C340" s="3">
        <v>7000</v>
      </c>
      <c r="D340" s="4">
        <f t="shared" si="10"/>
        <v>7000</v>
      </c>
      <c r="E340" s="4">
        <f t="shared" si="11"/>
        <v>0</v>
      </c>
      <c r="F340" s="4">
        <f>SUMIF($B$2:$B$446,B340,$C$2:$C$446)-SUMIF(bancos!$B$2:$B$457,libros!B340,bancos!$E$2:$E$457)</f>
        <v>0</v>
      </c>
    </row>
    <row r="341" spans="1:6" ht="12.75">
      <c r="A341" s="2">
        <v>40527</v>
      </c>
      <c r="B341">
        <v>39058441</v>
      </c>
      <c r="C341" s="3">
        <v>199315</v>
      </c>
      <c r="D341" s="4">
        <f t="shared" si="10"/>
        <v>199315</v>
      </c>
      <c r="E341" s="4">
        <f t="shared" si="11"/>
        <v>0</v>
      </c>
      <c r="F341" s="4">
        <f>SUMIF($B$2:$B$446,B341,$C$2:$C$446)-SUMIF(bancos!$B$2:$B$457,libros!B341,bancos!$E$2:$E$457)</f>
        <v>0</v>
      </c>
    </row>
    <row r="342" spans="1:6" ht="12.75">
      <c r="A342" s="2">
        <v>40527</v>
      </c>
      <c r="B342">
        <v>46455193</v>
      </c>
      <c r="C342" s="3">
        <v>5453</v>
      </c>
      <c r="D342" s="4">
        <f t="shared" si="10"/>
        <v>5453</v>
      </c>
      <c r="E342" s="4">
        <f t="shared" si="11"/>
        <v>0</v>
      </c>
      <c r="F342" s="4">
        <f>SUMIF($B$2:$B$446,B342,$C$2:$C$446)-SUMIF(bancos!$B$2:$B$457,libros!B342,bancos!$E$2:$E$457)</f>
        <v>0</v>
      </c>
    </row>
    <row r="343" spans="1:6" ht="12.75">
      <c r="A343" s="2">
        <v>40527</v>
      </c>
      <c r="B343">
        <v>31742114</v>
      </c>
      <c r="C343" s="3">
        <v>140000</v>
      </c>
      <c r="D343" s="4">
        <f t="shared" si="10"/>
        <v>140000</v>
      </c>
      <c r="E343" s="4">
        <f t="shared" si="11"/>
        <v>0</v>
      </c>
      <c r="F343" s="4">
        <f>SUMIF($B$2:$B$446,B343,$C$2:$C$446)-SUMIF(bancos!$B$2:$B$457,libros!B343,bancos!$E$2:$E$457)</f>
        <v>0</v>
      </c>
    </row>
    <row r="344" spans="1:6" ht="12.75">
      <c r="A344" s="2">
        <v>40527</v>
      </c>
      <c r="B344">
        <v>31742115</v>
      </c>
      <c r="C344" s="3">
        <v>112375</v>
      </c>
      <c r="D344" s="4">
        <f t="shared" si="10"/>
        <v>112375</v>
      </c>
      <c r="E344" s="4">
        <f t="shared" si="11"/>
        <v>0</v>
      </c>
      <c r="F344" s="4">
        <f>SUMIF($B$2:$B$446,B344,$C$2:$C$446)-SUMIF(bancos!$B$2:$B$457,libros!B344,bancos!$E$2:$E$457)</f>
        <v>0</v>
      </c>
    </row>
    <row r="345" spans="1:6" ht="12.75">
      <c r="A345" s="2">
        <v>40527</v>
      </c>
      <c r="B345">
        <v>31736096</v>
      </c>
      <c r="C345" s="3">
        <v>1490130.17</v>
      </c>
      <c r="D345" s="4">
        <f t="shared" si="10"/>
        <v>1490130.17</v>
      </c>
      <c r="E345" s="4">
        <f t="shared" si="11"/>
        <v>0</v>
      </c>
      <c r="F345" s="4">
        <f>SUMIF($B$2:$B$446,B345,$C$2:$C$446)-SUMIF(bancos!$B$2:$B$457,libros!B345,bancos!$E$2:$E$457)</f>
        <v>1490130.17</v>
      </c>
    </row>
    <row r="346" spans="1:6" ht="12.75">
      <c r="A346" s="2">
        <v>40527</v>
      </c>
      <c r="B346">
        <v>46447120</v>
      </c>
      <c r="C346" s="3">
        <v>41625</v>
      </c>
      <c r="D346" s="4">
        <f t="shared" si="10"/>
        <v>41625</v>
      </c>
      <c r="E346" s="4">
        <f t="shared" si="11"/>
        <v>0</v>
      </c>
      <c r="F346" s="4">
        <f>SUMIF($B$2:$B$446,B346,$C$2:$C$446)-SUMIF(bancos!$B$2:$B$457,libros!B346,bancos!$E$2:$E$457)</f>
        <v>0</v>
      </c>
    </row>
    <row r="347" spans="1:6" ht="12.75">
      <c r="A347" s="2">
        <v>40527</v>
      </c>
      <c r="B347">
        <v>46416774</v>
      </c>
      <c r="C347" s="3">
        <v>100000</v>
      </c>
      <c r="D347" s="4">
        <f t="shared" si="10"/>
        <v>100000</v>
      </c>
      <c r="E347" s="4">
        <f t="shared" si="11"/>
        <v>0</v>
      </c>
      <c r="F347" s="4">
        <f>SUMIF($B$2:$B$446,B347,$C$2:$C$446)-SUMIF(bancos!$B$2:$B$457,libros!B347,bancos!$E$2:$E$457)</f>
        <v>0</v>
      </c>
    </row>
    <row r="348" spans="1:6" ht="12.75">
      <c r="A348" s="2">
        <v>40527</v>
      </c>
      <c r="B348">
        <v>46378738</v>
      </c>
      <c r="C348" s="3">
        <v>60000</v>
      </c>
      <c r="D348" s="4">
        <f t="shared" si="10"/>
        <v>60000</v>
      </c>
      <c r="E348" s="4">
        <f t="shared" si="11"/>
        <v>0</v>
      </c>
      <c r="F348" s="4">
        <f>SUMIF($B$2:$B$446,B348,$C$2:$C$446)-SUMIF(bancos!$B$2:$B$457,libros!B348,bancos!$E$2:$E$457)</f>
        <v>60000</v>
      </c>
    </row>
    <row r="349" spans="1:6" ht="12.75">
      <c r="A349" s="2">
        <v>40527</v>
      </c>
      <c r="B349">
        <v>46461332</v>
      </c>
      <c r="C349" s="3">
        <v>50000</v>
      </c>
      <c r="D349" s="4">
        <f t="shared" si="10"/>
        <v>50000</v>
      </c>
      <c r="E349" s="4">
        <f t="shared" si="11"/>
        <v>0</v>
      </c>
      <c r="F349" s="4">
        <f>SUMIF($B$2:$B$446,B349,$C$2:$C$446)-SUMIF(bancos!$B$2:$B$457,libros!B349,bancos!$E$2:$E$457)</f>
        <v>0</v>
      </c>
    </row>
    <row r="350" spans="1:6" ht="12.75">
      <c r="A350" s="2">
        <v>40527</v>
      </c>
      <c r="B350">
        <v>39053467</v>
      </c>
      <c r="C350" s="3">
        <v>330000</v>
      </c>
      <c r="D350" s="4">
        <f t="shared" si="10"/>
        <v>330000</v>
      </c>
      <c r="E350" s="4">
        <f t="shared" si="11"/>
        <v>0</v>
      </c>
      <c r="F350" s="4">
        <f>SUMIF($B$2:$B$446,B350,$C$2:$C$446)-SUMIF(bancos!$B$2:$B$457,libros!B350,bancos!$E$2:$E$457)</f>
        <v>0</v>
      </c>
    </row>
    <row r="351" spans="1:6" ht="12.75">
      <c r="A351" s="2">
        <v>40528</v>
      </c>
      <c r="B351">
        <v>39053468</v>
      </c>
      <c r="C351" s="3">
        <v>100000</v>
      </c>
      <c r="D351" s="4">
        <f t="shared" si="10"/>
        <v>100000</v>
      </c>
      <c r="E351" s="4">
        <f t="shared" si="11"/>
        <v>0</v>
      </c>
      <c r="F351" s="4">
        <f>SUMIF($B$2:$B$446,B351,$C$2:$C$446)-SUMIF(bancos!$B$2:$B$457,libros!B351,bancos!$E$2:$E$457)</f>
        <v>0</v>
      </c>
    </row>
    <row r="352" spans="1:6" ht="12.75">
      <c r="A352" s="2">
        <v>40528</v>
      </c>
      <c r="B352">
        <v>39053469</v>
      </c>
      <c r="C352" s="3">
        <v>74082.52</v>
      </c>
      <c r="D352" s="4">
        <f t="shared" si="10"/>
        <v>74082.52</v>
      </c>
      <c r="E352" s="4">
        <f t="shared" si="11"/>
        <v>0</v>
      </c>
      <c r="F352" s="4">
        <f>SUMIF($B$2:$B$446,B352,$C$2:$C$446)-SUMIF(bancos!$B$2:$B$457,libros!B352,bancos!$E$2:$E$457)</f>
        <v>0</v>
      </c>
    </row>
    <row r="353" spans="1:6" ht="12.75">
      <c r="A353" s="2">
        <v>40528</v>
      </c>
      <c r="B353">
        <v>39058442</v>
      </c>
      <c r="C353" s="3">
        <v>30535</v>
      </c>
      <c r="D353" s="4">
        <f t="shared" si="10"/>
        <v>30535</v>
      </c>
      <c r="E353" s="4">
        <f t="shared" si="11"/>
        <v>0</v>
      </c>
      <c r="F353" s="4">
        <f>SUMIF($B$2:$B$446,B353,$C$2:$C$446)-SUMIF(bancos!$B$2:$B$457,libros!B353,bancos!$E$2:$E$457)</f>
        <v>0</v>
      </c>
    </row>
    <row r="354" spans="1:6" ht="12.75">
      <c r="A354" s="2">
        <v>40528</v>
      </c>
      <c r="B354">
        <v>39058443</v>
      </c>
      <c r="C354" s="3">
        <v>175195</v>
      </c>
      <c r="D354" s="4">
        <f t="shared" si="10"/>
        <v>175195</v>
      </c>
      <c r="E354" s="4">
        <f t="shared" si="11"/>
        <v>0</v>
      </c>
      <c r="F354" s="4">
        <f>SUMIF($B$2:$B$446,B354,$C$2:$C$446)-SUMIF(bancos!$B$2:$B$457,libros!B354,bancos!$E$2:$E$457)</f>
        <v>0</v>
      </c>
    </row>
    <row r="355" spans="1:6" ht="12.75">
      <c r="A355" s="2">
        <v>40528</v>
      </c>
      <c r="B355">
        <v>39058444</v>
      </c>
      <c r="C355" s="3">
        <v>4205</v>
      </c>
      <c r="D355" s="4">
        <f t="shared" si="10"/>
        <v>4205</v>
      </c>
      <c r="E355" s="4">
        <f t="shared" si="11"/>
        <v>0</v>
      </c>
      <c r="F355" s="4">
        <f>SUMIF($B$2:$B$446,B355,$C$2:$C$446)-SUMIF(bancos!$B$2:$B$457,libros!B355,bancos!$E$2:$E$457)</f>
        <v>0</v>
      </c>
    </row>
    <row r="356" spans="1:6" ht="12.75">
      <c r="A356" s="2">
        <v>40528</v>
      </c>
      <c r="B356">
        <v>39058445</v>
      </c>
      <c r="C356" s="3">
        <v>437145</v>
      </c>
      <c r="D356" s="4">
        <f t="shared" si="10"/>
        <v>437145</v>
      </c>
      <c r="E356" s="4">
        <f t="shared" si="11"/>
        <v>0</v>
      </c>
      <c r="F356" s="4">
        <f>SUMIF($B$2:$B$446,B356,$C$2:$C$446)-SUMIF(bancos!$B$2:$B$457,libros!B356,bancos!$E$2:$E$457)</f>
        <v>0</v>
      </c>
    </row>
    <row r="357" spans="1:6" ht="12.75">
      <c r="A357" s="2">
        <v>40528</v>
      </c>
      <c r="B357">
        <v>46469787</v>
      </c>
      <c r="C357" s="3">
        <v>4480</v>
      </c>
      <c r="D357" s="4">
        <f t="shared" si="10"/>
        <v>4480</v>
      </c>
      <c r="E357" s="4">
        <f t="shared" si="11"/>
        <v>0</v>
      </c>
      <c r="F357" s="4">
        <f>SUMIF($B$2:$B$446,B357,$C$2:$C$446)-SUMIF(bancos!$B$2:$B$457,libros!B357,bancos!$E$2:$E$457)</f>
        <v>0</v>
      </c>
    </row>
    <row r="358" spans="1:6" ht="12.75">
      <c r="A358" s="2">
        <v>40528</v>
      </c>
      <c r="B358">
        <v>46475194</v>
      </c>
      <c r="C358" s="3">
        <v>23968</v>
      </c>
      <c r="D358" s="4">
        <f t="shared" si="10"/>
        <v>23968</v>
      </c>
      <c r="E358" s="4">
        <f t="shared" si="11"/>
        <v>0</v>
      </c>
      <c r="F358" s="4">
        <f>SUMIF($B$2:$B$446,B358,$C$2:$C$446)-SUMIF(bancos!$B$2:$B$457,libros!B358,bancos!$E$2:$E$457)</f>
        <v>0</v>
      </c>
    </row>
    <row r="359" spans="1:6" ht="12.75">
      <c r="A359" s="2">
        <v>40528</v>
      </c>
      <c r="B359">
        <v>4649351</v>
      </c>
      <c r="C359" s="3">
        <v>35889</v>
      </c>
      <c r="D359" s="4">
        <f t="shared" si="10"/>
        <v>35889</v>
      </c>
      <c r="E359" s="4">
        <f t="shared" si="11"/>
        <v>0</v>
      </c>
      <c r="F359" s="4">
        <f>SUMIF($B$2:$B$446,B359,$C$2:$C$446)-SUMIF(bancos!$B$2:$B$457,libros!B359,bancos!$E$2:$E$457)</f>
        <v>35889</v>
      </c>
    </row>
    <row r="360" spans="1:6" ht="12.75">
      <c r="A360" s="2">
        <v>40528</v>
      </c>
      <c r="B360">
        <v>31742116</v>
      </c>
      <c r="C360" s="3">
        <v>85700</v>
      </c>
      <c r="D360" s="4">
        <f t="shared" si="10"/>
        <v>85700</v>
      </c>
      <c r="E360" s="4">
        <f t="shared" si="11"/>
        <v>0</v>
      </c>
      <c r="F360" s="4">
        <f>SUMIF($B$2:$B$446,B360,$C$2:$C$446)-SUMIF(bancos!$B$2:$B$457,libros!B360,bancos!$E$2:$E$457)</f>
        <v>0</v>
      </c>
    </row>
    <row r="361" spans="1:6" ht="12.75">
      <c r="A361" s="2">
        <v>40528</v>
      </c>
      <c r="B361">
        <v>31736096</v>
      </c>
      <c r="C361" s="3">
        <v>-1490130.17</v>
      </c>
      <c r="D361" s="4">
        <f t="shared" si="10"/>
        <v>0</v>
      </c>
      <c r="E361" s="4">
        <f t="shared" si="11"/>
        <v>1490130.17</v>
      </c>
      <c r="F361" s="4">
        <f>SUMIF($B$2:$B$446,B361,$C$2:$C$446)-SUMIF(bancos!$B$2:$B$457,libros!B361,bancos!$E$2:$E$457)</f>
        <v>1490130.17</v>
      </c>
    </row>
    <row r="362" spans="1:6" ht="12.75">
      <c r="A362" s="2">
        <v>40528</v>
      </c>
      <c r="B362">
        <v>31736096</v>
      </c>
      <c r="C362" s="3">
        <v>1490130.17</v>
      </c>
      <c r="D362" s="4">
        <f t="shared" si="10"/>
        <v>1490130.17</v>
      </c>
      <c r="E362" s="4">
        <f t="shared" si="11"/>
        <v>0</v>
      </c>
      <c r="F362" s="4">
        <f>SUMIF($B$2:$B$446,B362,$C$2:$C$446)-SUMIF(bancos!$B$2:$B$457,libros!B362,bancos!$E$2:$E$457)</f>
        <v>1490130.17</v>
      </c>
    </row>
    <row r="363" spans="1:6" ht="12.75">
      <c r="A363" s="2">
        <v>40528</v>
      </c>
      <c r="B363">
        <v>46492532</v>
      </c>
      <c r="C363" s="3">
        <v>16728</v>
      </c>
      <c r="D363" s="4">
        <f t="shared" si="10"/>
        <v>16728</v>
      </c>
      <c r="E363" s="4">
        <f t="shared" si="11"/>
        <v>0</v>
      </c>
      <c r="F363" s="4">
        <f>SUMIF($B$2:$B$446,B363,$C$2:$C$446)-SUMIF(bancos!$B$2:$B$457,libros!B363,bancos!$E$2:$E$457)</f>
        <v>0</v>
      </c>
    </row>
    <row r="364" spans="1:6" ht="12.75">
      <c r="A364" s="2">
        <v>40530</v>
      </c>
      <c r="B364">
        <v>46485448</v>
      </c>
      <c r="C364" s="3">
        <v>41050</v>
      </c>
      <c r="D364" s="4">
        <f t="shared" si="10"/>
        <v>41050</v>
      </c>
      <c r="E364" s="4">
        <f t="shared" si="11"/>
        <v>0</v>
      </c>
      <c r="F364" s="4">
        <f>SUMIF($B$2:$B$446,B364,$C$2:$C$446)-SUMIF(bancos!$B$2:$B$457,libros!B364,bancos!$E$2:$E$457)</f>
        <v>0</v>
      </c>
    </row>
    <row r="365" spans="1:6" ht="12.75">
      <c r="A365" s="2">
        <v>40530</v>
      </c>
      <c r="B365">
        <v>31742117</v>
      </c>
      <c r="C365" s="3">
        <v>81645</v>
      </c>
      <c r="D365" s="4">
        <f t="shared" si="10"/>
        <v>81645</v>
      </c>
      <c r="E365" s="4">
        <f t="shared" si="11"/>
        <v>0</v>
      </c>
      <c r="F365" s="4">
        <f>SUMIF($B$2:$B$446,B365,$C$2:$C$446)-SUMIF(bancos!$B$2:$B$457,libros!B365,bancos!$E$2:$E$457)</f>
        <v>0</v>
      </c>
    </row>
    <row r="366" spans="1:6" ht="12.75">
      <c r="A366" s="2">
        <v>40530</v>
      </c>
      <c r="B366">
        <v>31742118</v>
      </c>
      <c r="C366" s="3">
        <v>56880</v>
      </c>
      <c r="D366" s="4">
        <f t="shared" si="10"/>
        <v>56880</v>
      </c>
      <c r="E366" s="4">
        <f t="shared" si="11"/>
        <v>0</v>
      </c>
      <c r="F366" s="4">
        <f>SUMIF($B$2:$B$446,B366,$C$2:$C$446)-SUMIF(bancos!$B$2:$B$457,libros!B366,bancos!$E$2:$E$457)</f>
        <v>336880</v>
      </c>
    </row>
    <row r="367" spans="1:6" ht="12.75">
      <c r="A367" s="2">
        <v>40530</v>
      </c>
      <c r="B367">
        <v>39058447</v>
      </c>
      <c r="C367" s="3">
        <v>411135</v>
      </c>
      <c r="D367" s="4">
        <f t="shared" si="10"/>
        <v>411135</v>
      </c>
      <c r="E367" s="4">
        <f t="shared" si="11"/>
        <v>0</v>
      </c>
      <c r="F367" s="4">
        <f>SUMIF($B$2:$B$446,B367,$C$2:$C$446)-SUMIF(bancos!$B$2:$B$457,libros!B367,bancos!$E$2:$E$457)</f>
        <v>0</v>
      </c>
    </row>
    <row r="368" spans="1:6" ht="12.75">
      <c r="A368" s="2">
        <v>40530</v>
      </c>
      <c r="B368">
        <v>39053471</v>
      </c>
      <c r="C368" s="3">
        <v>150000</v>
      </c>
      <c r="D368" s="4">
        <f t="shared" si="10"/>
        <v>150000</v>
      </c>
      <c r="E368" s="4">
        <f t="shared" si="11"/>
        <v>0</v>
      </c>
      <c r="F368" s="4">
        <f>SUMIF($B$2:$B$446,B368,$C$2:$C$446)-SUMIF(bancos!$B$2:$B$457,libros!B368,bancos!$E$2:$E$457)</f>
        <v>0</v>
      </c>
    </row>
    <row r="369" spans="1:6" ht="12.75">
      <c r="A369" s="2">
        <v>40530</v>
      </c>
      <c r="B369">
        <v>39053472</v>
      </c>
      <c r="C369" s="3">
        <v>85025</v>
      </c>
      <c r="D369" s="4">
        <f t="shared" si="10"/>
        <v>85025</v>
      </c>
      <c r="E369" s="4">
        <f t="shared" si="11"/>
        <v>0</v>
      </c>
      <c r="F369" s="4">
        <f>SUMIF($B$2:$B$446,B369,$C$2:$C$446)-SUMIF(bancos!$B$2:$B$457,libros!B369,bancos!$E$2:$E$457)</f>
        <v>0</v>
      </c>
    </row>
    <row r="370" spans="1:6" ht="12.75">
      <c r="A370" s="2">
        <v>40530</v>
      </c>
      <c r="B370">
        <v>39053473</v>
      </c>
      <c r="C370" s="3">
        <v>50000</v>
      </c>
      <c r="D370" s="4">
        <f t="shared" si="10"/>
        <v>50000</v>
      </c>
      <c r="E370" s="4">
        <f t="shared" si="11"/>
        <v>0</v>
      </c>
      <c r="F370" s="4">
        <f>SUMIF($B$2:$B$446,B370,$C$2:$C$446)-SUMIF(bancos!$B$2:$B$457,libros!B370,bancos!$E$2:$E$457)</f>
        <v>0</v>
      </c>
    </row>
    <row r="371" spans="1:6" ht="12.75">
      <c r="A371" s="2">
        <v>40530</v>
      </c>
      <c r="B371">
        <v>39053474</v>
      </c>
      <c r="C371" s="3">
        <v>120000</v>
      </c>
      <c r="D371" s="4">
        <f t="shared" si="10"/>
        <v>120000</v>
      </c>
      <c r="E371" s="4">
        <f t="shared" si="11"/>
        <v>0</v>
      </c>
      <c r="F371" s="4">
        <f>SUMIF($B$2:$B$446,B371,$C$2:$C$446)-SUMIF(bancos!$B$2:$B$457,libros!B371,bancos!$E$2:$E$457)</f>
        <v>0</v>
      </c>
    </row>
    <row r="372" spans="1:6" ht="12.75">
      <c r="A372" s="2">
        <v>40530</v>
      </c>
      <c r="B372">
        <v>39053475</v>
      </c>
      <c r="C372" s="3">
        <v>380000</v>
      </c>
      <c r="D372" s="4">
        <f t="shared" si="10"/>
        <v>380000</v>
      </c>
      <c r="E372" s="4">
        <f t="shared" si="11"/>
        <v>0</v>
      </c>
      <c r="F372" s="4">
        <f>SUMIF($B$2:$B$446,B372,$C$2:$C$446)-SUMIF(bancos!$B$2:$B$457,libros!B372,bancos!$E$2:$E$457)</f>
        <v>0</v>
      </c>
    </row>
    <row r="373" spans="1:6" ht="12.75">
      <c r="A373" s="2">
        <v>40530</v>
      </c>
      <c r="B373">
        <v>39053476</v>
      </c>
      <c r="C373" s="3">
        <v>123260</v>
      </c>
      <c r="D373" s="4">
        <f t="shared" si="10"/>
        <v>123260</v>
      </c>
      <c r="E373" s="4">
        <f t="shared" si="11"/>
        <v>0</v>
      </c>
      <c r="F373" s="4">
        <f>SUMIF($B$2:$B$446,B373,$C$2:$C$446)-SUMIF(bancos!$B$2:$B$457,libros!B373,bancos!$E$2:$E$457)</f>
        <v>0</v>
      </c>
    </row>
    <row r="374" spans="1:6" ht="12.75">
      <c r="A374" s="2">
        <v>40530</v>
      </c>
      <c r="B374">
        <v>39053477</v>
      </c>
      <c r="C374" s="3">
        <v>300000</v>
      </c>
      <c r="D374" s="4">
        <f t="shared" si="10"/>
        <v>300000</v>
      </c>
      <c r="E374" s="4">
        <f t="shared" si="11"/>
        <v>0</v>
      </c>
      <c r="F374" s="4">
        <f>SUMIF($B$2:$B$446,B374,$C$2:$C$446)-SUMIF(bancos!$B$2:$B$457,libros!B374,bancos!$E$2:$E$457)</f>
        <v>0</v>
      </c>
    </row>
    <row r="375" spans="1:6" ht="12.75">
      <c r="A375" s="2">
        <v>40530</v>
      </c>
      <c r="B375">
        <v>39053478</v>
      </c>
      <c r="C375" s="3">
        <v>69900</v>
      </c>
      <c r="D375" s="4">
        <f t="shared" si="10"/>
        <v>69900</v>
      </c>
      <c r="E375" s="4">
        <f t="shared" si="11"/>
        <v>0</v>
      </c>
      <c r="F375" s="4">
        <f>SUMIF($B$2:$B$446,B375,$C$2:$C$446)-SUMIF(bancos!$B$2:$B$457,libros!B375,bancos!$E$2:$E$457)</f>
        <v>0</v>
      </c>
    </row>
    <row r="376" spans="1:6" ht="12.75">
      <c r="A376" s="2">
        <v>40530</v>
      </c>
      <c r="B376">
        <v>46489042</v>
      </c>
      <c r="C376" s="3">
        <v>30000</v>
      </c>
      <c r="D376" s="4">
        <f t="shared" si="10"/>
        <v>30000</v>
      </c>
      <c r="E376" s="4">
        <f t="shared" si="11"/>
        <v>0</v>
      </c>
      <c r="F376" s="4">
        <f>SUMIF($B$2:$B$446,B376,$C$2:$C$446)-SUMIF(bancos!$B$2:$B$457,libros!B376,bancos!$E$2:$E$457)</f>
        <v>0</v>
      </c>
    </row>
    <row r="377" spans="1:6" ht="12.75">
      <c r="A377" s="2">
        <v>40530</v>
      </c>
      <c r="B377">
        <v>18234085</v>
      </c>
      <c r="C377" s="3">
        <v>6610</v>
      </c>
      <c r="D377" s="4">
        <f t="shared" si="10"/>
        <v>6610</v>
      </c>
      <c r="E377" s="4">
        <f t="shared" si="11"/>
        <v>0</v>
      </c>
      <c r="F377" s="4">
        <f>SUMIF($B$2:$B$446,B377,$C$2:$C$446)-SUMIF(bancos!$B$2:$B$457,libros!B377,bancos!$E$2:$E$457)</f>
        <v>0</v>
      </c>
    </row>
    <row r="378" spans="1:6" ht="12.75">
      <c r="A378" s="2">
        <v>40530</v>
      </c>
      <c r="B378">
        <v>39058446</v>
      </c>
      <c r="C378" s="3">
        <v>2050</v>
      </c>
      <c r="D378" s="4">
        <f t="shared" si="10"/>
        <v>2050</v>
      </c>
      <c r="E378" s="4">
        <f t="shared" si="11"/>
        <v>0</v>
      </c>
      <c r="F378" s="4">
        <f>SUMIF($B$2:$B$446,B378,$C$2:$C$446)-SUMIF(bancos!$B$2:$B$457,libros!B378,bancos!$E$2:$E$457)</f>
        <v>0</v>
      </c>
    </row>
    <row r="379" spans="1:6" ht="12.75">
      <c r="A379" s="2">
        <v>40530</v>
      </c>
      <c r="B379">
        <v>51211</v>
      </c>
      <c r="C379" s="3">
        <v>1174991</v>
      </c>
      <c r="D379" s="4">
        <f t="shared" si="10"/>
        <v>1174991</v>
      </c>
      <c r="E379" s="4">
        <f t="shared" si="11"/>
        <v>0</v>
      </c>
      <c r="F379" s="4">
        <f>SUMIF($B$2:$B$446,B379,$C$2:$C$446)-SUMIF(bancos!$B$2:$B$457,libros!B379,bancos!$E$2:$E$457)</f>
        <v>1174991</v>
      </c>
    </row>
    <row r="380" spans="1:6" ht="12.75">
      <c r="A380" s="2">
        <v>40532</v>
      </c>
      <c r="B380">
        <v>9021946</v>
      </c>
      <c r="C380" s="3">
        <v>263800</v>
      </c>
      <c r="D380" s="4">
        <f t="shared" si="10"/>
        <v>263800</v>
      </c>
      <c r="E380" s="4">
        <f t="shared" si="11"/>
        <v>0</v>
      </c>
      <c r="F380" s="4">
        <f>SUMIF($B$2:$B$446,B380,$C$2:$C$446)-SUMIF(bancos!$B$2:$B$457,libros!B380,bancos!$E$2:$E$457)</f>
        <v>527600</v>
      </c>
    </row>
    <row r="381" spans="1:6" ht="12.75">
      <c r="A381" s="2">
        <v>40532</v>
      </c>
      <c r="B381">
        <v>39053479</v>
      </c>
      <c r="C381" s="3">
        <v>150000</v>
      </c>
      <c r="D381" s="4">
        <f t="shared" si="10"/>
        <v>150000</v>
      </c>
      <c r="E381" s="4">
        <f t="shared" si="11"/>
        <v>0</v>
      </c>
      <c r="F381" s="4">
        <f>SUMIF($B$2:$B$446,B381,$C$2:$C$446)-SUMIF(bancos!$B$2:$B$457,libros!B381,bancos!$E$2:$E$457)</f>
        <v>0</v>
      </c>
    </row>
    <row r="382" spans="1:6" ht="12.75">
      <c r="A382" s="2">
        <v>40532</v>
      </c>
      <c r="B382">
        <v>39053480</v>
      </c>
      <c r="C382" s="3">
        <v>400000</v>
      </c>
      <c r="D382" s="4">
        <f t="shared" si="10"/>
        <v>400000</v>
      </c>
      <c r="E382" s="4">
        <f t="shared" si="11"/>
        <v>0</v>
      </c>
      <c r="F382" s="4">
        <f>SUMIF($B$2:$B$446,B382,$C$2:$C$446)-SUMIF(bancos!$B$2:$B$457,libros!B382,bancos!$E$2:$E$457)</f>
        <v>0</v>
      </c>
    </row>
    <row r="383" spans="1:6" ht="12.75">
      <c r="A383" s="2">
        <v>40532</v>
      </c>
      <c r="B383">
        <v>39053482</v>
      </c>
      <c r="C383" s="3">
        <v>97800</v>
      </c>
      <c r="D383" s="4">
        <f t="shared" si="10"/>
        <v>97800</v>
      </c>
      <c r="E383" s="4">
        <f t="shared" si="11"/>
        <v>0</v>
      </c>
      <c r="F383" s="4">
        <f>SUMIF($B$2:$B$446,B383,$C$2:$C$446)-SUMIF(bancos!$B$2:$B$457,libros!B383,bancos!$E$2:$E$457)</f>
        <v>0</v>
      </c>
    </row>
    <row r="384" spans="1:6" ht="12.75">
      <c r="A384" s="2">
        <v>40532</v>
      </c>
      <c r="B384">
        <v>46310465</v>
      </c>
      <c r="C384" s="3">
        <v>128085</v>
      </c>
      <c r="D384" s="4">
        <f t="shared" si="10"/>
        <v>128085</v>
      </c>
      <c r="E384" s="4">
        <f t="shared" si="11"/>
        <v>0</v>
      </c>
      <c r="F384" s="4">
        <f>SUMIF($B$2:$B$446,B384,$C$2:$C$446)-SUMIF(bancos!$B$2:$B$457,libros!B384,bancos!$E$2:$E$457)</f>
        <v>0</v>
      </c>
    </row>
    <row r="385" spans="1:6" ht="12.75">
      <c r="A385" s="2">
        <v>40532</v>
      </c>
      <c r="B385">
        <v>39058448</v>
      </c>
      <c r="C385" s="3">
        <v>10570</v>
      </c>
      <c r="D385" s="4">
        <f t="shared" si="10"/>
        <v>10570</v>
      </c>
      <c r="E385" s="4">
        <f t="shared" si="11"/>
        <v>0</v>
      </c>
      <c r="F385" s="4">
        <f>SUMIF($B$2:$B$446,B385,$C$2:$C$446)-SUMIF(bancos!$B$2:$B$457,libros!B385,bancos!$E$2:$E$457)</f>
        <v>0</v>
      </c>
    </row>
    <row r="386" spans="1:6" ht="12.75">
      <c r="A386" s="2">
        <v>40532</v>
      </c>
      <c r="B386">
        <v>39058449</v>
      </c>
      <c r="C386" s="3">
        <v>213600</v>
      </c>
      <c r="D386" s="4">
        <f aca="true" t="shared" si="12" ref="D386:D445">IF(C386&gt;0,C386,0)</f>
        <v>213600</v>
      </c>
      <c r="E386" s="4">
        <f aca="true" t="shared" si="13" ref="E386:E445">IF(C386&lt;0,-C386,0)</f>
        <v>0</v>
      </c>
      <c r="F386" s="4">
        <f>SUMIF($B$2:$B$446,B386,$C$2:$C$446)-SUMIF(bancos!$B$2:$B$457,libros!B386,bancos!$E$2:$E$457)</f>
        <v>0</v>
      </c>
    </row>
    <row r="387" spans="1:6" ht="12.75">
      <c r="A387" s="2">
        <v>40532</v>
      </c>
      <c r="B387">
        <v>39058450</v>
      </c>
      <c r="C387" s="3">
        <v>17150</v>
      </c>
      <c r="D387" s="4">
        <f t="shared" si="12"/>
        <v>17150</v>
      </c>
      <c r="E387" s="4">
        <f t="shared" si="13"/>
        <v>0</v>
      </c>
      <c r="F387" s="4">
        <f>SUMIF($B$2:$B$446,B387,$C$2:$C$446)-SUMIF(bancos!$B$2:$B$457,libros!B387,bancos!$E$2:$E$457)</f>
        <v>0</v>
      </c>
    </row>
    <row r="388" spans="1:6" ht="12.75">
      <c r="A388" s="2">
        <v>40532</v>
      </c>
      <c r="B388">
        <v>31742118</v>
      </c>
      <c r="C388" s="3">
        <v>280000</v>
      </c>
      <c r="D388" s="4">
        <f t="shared" si="12"/>
        <v>280000</v>
      </c>
      <c r="E388" s="4">
        <f t="shared" si="13"/>
        <v>0</v>
      </c>
      <c r="F388" s="4">
        <f>SUMIF($B$2:$B$446,B388,$C$2:$C$446)-SUMIF(bancos!$B$2:$B$457,libros!B388,bancos!$E$2:$E$457)</f>
        <v>336880</v>
      </c>
    </row>
    <row r="389" spans="1:6" ht="12.75">
      <c r="A389" s="2">
        <v>40532</v>
      </c>
      <c r="B389">
        <v>31742119</v>
      </c>
      <c r="C389" s="3">
        <v>35570</v>
      </c>
      <c r="D389" s="4">
        <f t="shared" si="12"/>
        <v>35570</v>
      </c>
      <c r="E389" s="4">
        <f t="shared" si="13"/>
        <v>0</v>
      </c>
      <c r="F389" s="4">
        <f>SUMIF($B$2:$B$446,B389,$C$2:$C$446)-SUMIF(bancos!$B$2:$B$457,libros!B389,bancos!$E$2:$E$457)</f>
        <v>-21310</v>
      </c>
    </row>
    <row r="390" spans="1:6" ht="12.75">
      <c r="A390" s="2">
        <v>40532</v>
      </c>
      <c r="B390">
        <v>31736098</v>
      </c>
      <c r="C390" s="3">
        <v>528565</v>
      </c>
      <c r="D390" s="4">
        <f t="shared" si="12"/>
        <v>528565</v>
      </c>
      <c r="E390" s="4">
        <f t="shared" si="13"/>
        <v>0</v>
      </c>
      <c r="F390" s="4">
        <f>SUMIF($B$2:$B$446,B390,$C$2:$C$446)-SUMIF(bancos!$B$2:$B$457,libros!B390,bancos!$E$2:$E$457)</f>
        <v>0</v>
      </c>
    </row>
    <row r="391" spans="1:6" ht="12.75">
      <c r="A391" s="2">
        <v>40532</v>
      </c>
      <c r="B391">
        <v>31736099</v>
      </c>
      <c r="C391" s="3">
        <v>9460</v>
      </c>
      <c r="D391" s="4">
        <f t="shared" si="12"/>
        <v>9460</v>
      </c>
      <c r="E391" s="4">
        <f t="shared" si="13"/>
        <v>0</v>
      </c>
      <c r="F391" s="4">
        <f>SUMIF($B$2:$B$446,B391,$C$2:$C$446)-SUMIF(bancos!$B$2:$B$457,libros!B391,bancos!$E$2:$E$457)</f>
        <v>0</v>
      </c>
    </row>
    <row r="392" spans="1:6" ht="12.75">
      <c r="A392" s="2">
        <v>40532</v>
      </c>
      <c r="B392">
        <v>31736100</v>
      </c>
      <c r="C392" s="3">
        <v>134475</v>
      </c>
      <c r="D392" s="4">
        <f t="shared" si="12"/>
        <v>134475</v>
      </c>
      <c r="E392" s="4">
        <f t="shared" si="13"/>
        <v>0</v>
      </c>
      <c r="F392" s="4">
        <f>SUMIF($B$2:$B$446,B392,$C$2:$C$446)-SUMIF(bancos!$B$2:$B$457,libros!B392,bancos!$E$2:$E$457)</f>
        <v>134475</v>
      </c>
    </row>
    <row r="393" spans="1:6" ht="12.75">
      <c r="A393" s="2">
        <v>40532</v>
      </c>
      <c r="B393">
        <v>31736101</v>
      </c>
      <c r="C393" s="3">
        <v>482680.25</v>
      </c>
      <c r="D393" s="4">
        <f t="shared" si="12"/>
        <v>482680.25</v>
      </c>
      <c r="E393" s="4">
        <f t="shared" si="13"/>
        <v>0</v>
      </c>
      <c r="F393" s="4">
        <f>SUMIF($B$2:$B$446,B393,$C$2:$C$446)-SUMIF(bancos!$B$2:$B$457,libros!B393,bancos!$E$2:$E$457)</f>
        <v>0</v>
      </c>
    </row>
    <row r="394" spans="1:6" ht="12.75">
      <c r="A394" s="2">
        <v>40532</v>
      </c>
      <c r="B394">
        <v>31736102</v>
      </c>
      <c r="C394" s="3">
        <v>268285</v>
      </c>
      <c r="D394" s="4">
        <f t="shared" si="12"/>
        <v>268285</v>
      </c>
      <c r="E394" s="4">
        <f t="shared" si="13"/>
        <v>0</v>
      </c>
      <c r="F394" s="4">
        <f>SUMIF($B$2:$B$446,B394,$C$2:$C$446)-SUMIF(bancos!$B$2:$B$457,libros!B394,bancos!$E$2:$E$457)</f>
        <v>0</v>
      </c>
    </row>
    <row r="395" spans="1:6" ht="12.75">
      <c r="A395" s="2">
        <v>40532</v>
      </c>
      <c r="B395">
        <v>31736103</v>
      </c>
      <c r="C395" s="3">
        <v>226000</v>
      </c>
      <c r="D395" s="4">
        <f t="shared" si="12"/>
        <v>226000</v>
      </c>
      <c r="E395" s="4">
        <f t="shared" si="13"/>
        <v>0</v>
      </c>
      <c r="F395" s="4">
        <f>SUMIF($B$2:$B$446,B395,$C$2:$C$446)-SUMIF(bancos!$B$2:$B$457,libros!B395,bancos!$E$2:$E$457)</f>
        <v>0</v>
      </c>
    </row>
    <row r="396" spans="1:6" ht="12.75">
      <c r="A396" s="2">
        <v>40532</v>
      </c>
      <c r="B396">
        <v>31736104</v>
      </c>
      <c r="C396" s="3">
        <v>4124097</v>
      </c>
      <c r="D396" s="4">
        <f t="shared" si="12"/>
        <v>4124097</v>
      </c>
      <c r="E396" s="4">
        <f t="shared" si="13"/>
        <v>0</v>
      </c>
      <c r="F396" s="4">
        <f>SUMIF($B$2:$B$446,B396,$C$2:$C$446)-SUMIF(bancos!$B$2:$B$457,libros!B396,bancos!$E$2:$E$457)</f>
        <v>0</v>
      </c>
    </row>
    <row r="397" spans="1:6" ht="12.75">
      <c r="A397" s="2">
        <v>40532</v>
      </c>
      <c r="B397">
        <v>31736105</v>
      </c>
      <c r="C397" s="3">
        <v>1211459</v>
      </c>
      <c r="D397" s="4">
        <f t="shared" si="12"/>
        <v>1211459</v>
      </c>
      <c r="E397" s="4">
        <f t="shared" si="13"/>
        <v>0</v>
      </c>
      <c r="F397" s="4">
        <f>SUMIF($B$2:$B$446,B397,$C$2:$C$446)-SUMIF(bancos!$B$2:$B$457,libros!B397,bancos!$E$2:$E$457)</f>
        <v>0</v>
      </c>
    </row>
    <row r="398" spans="1:6" ht="12.75">
      <c r="A398" s="2">
        <v>40532</v>
      </c>
      <c r="B398">
        <v>31736106</v>
      </c>
      <c r="C398" s="3">
        <v>2467971.85</v>
      </c>
      <c r="D398" s="4">
        <f t="shared" si="12"/>
        <v>2467971.85</v>
      </c>
      <c r="E398" s="4">
        <f t="shared" si="13"/>
        <v>0</v>
      </c>
      <c r="F398" s="4">
        <f>SUMIF($B$2:$B$446,B398,$C$2:$C$446)-SUMIF(bancos!$B$2:$B$457,libros!B398,bancos!$E$2:$E$457)</f>
        <v>0</v>
      </c>
    </row>
    <row r="399" spans="1:6" ht="12.75">
      <c r="A399" s="2">
        <v>40532</v>
      </c>
      <c r="B399">
        <v>31736107</v>
      </c>
      <c r="C399" s="3">
        <v>20710</v>
      </c>
      <c r="D399" s="4">
        <f t="shared" si="12"/>
        <v>20710</v>
      </c>
      <c r="E399" s="4">
        <f t="shared" si="13"/>
        <v>0</v>
      </c>
      <c r="F399" s="4">
        <f>SUMIF($B$2:$B$446,B399,$C$2:$C$446)-SUMIF(bancos!$B$2:$B$457,libros!B399,bancos!$E$2:$E$457)</f>
        <v>0</v>
      </c>
    </row>
    <row r="400" spans="1:6" ht="12.75">
      <c r="A400" s="2">
        <v>40532</v>
      </c>
      <c r="B400">
        <v>46446141</v>
      </c>
      <c r="C400" s="3">
        <v>556570.48</v>
      </c>
      <c r="D400" s="4">
        <f t="shared" si="12"/>
        <v>556570.48</v>
      </c>
      <c r="E400" s="4">
        <f t="shared" si="13"/>
        <v>0</v>
      </c>
      <c r="F400" s="4">
        <f>SUMIF($B$2:$B$446,B400,$C$2:$C$446)-SUMIF(bancos!$B$2:$B$457,libros!B400,bancos!$E$2:$E$457)</f>
        <v>0</v>
      </c>
    </row>
    <row r="401" spans="1:6" ht="12.75">
      <c r="A401" s="2">
        <v>40532</v>
      </c>
      <c r="B401">
        <v>9052923</v>
      </c>
      <c r="C401" s="3">
        <v>184454</v>
      </c>
      <c r="D401" s="4">
        <f t="shared" si="12"/>
        <v>184454</v>
      </c>
      <c r="E401" s="4">
        <f t="shared" si="13"/>
        <v>0</v>
      </c>
      <c r="F401" s="4">
        <f>SUMIF($B$2:$B$446,B401,$C$2:$C$446)-SUMIF(bancos!$B$2:$B$457,libros!B401,bancos!$E$2:$E$457)</f>
        <v>0</v>
      </c>
    </row>
    <row r="402" spans="1:6" ht="12.75">
      <c r="A402" s="2">
        <v>40532</v>
      </c>
      <c r="B402">
        <v>7483648</v>
      </c>
      <c r="C402" s="3">
        <v>381611</v>
      </c>
      <c r="D402" s="4">
        <f t="shared" si="12"/>
        <v>381611</v>
      </c>
      <c r="E402" s="4">
        <f t="shared" si="13"/>
        <v>0</v>
      </c>
      <c r="F402" s="4">
        <f>SUMIF($B$2:$B$446,B402,$C$2:$C$446)-SUMIF(bancos!$B$2:$B$457,libros!B402,bancos!$E$2:$E$457)</f>
        <v>0</v>
      </c>
    </row>
    <row r="403" spans="1:6" ht="12.75">
      <c r="A403" s="2">
        <v>40532</v>
      </c>
      <c r="B403">
        <v>16233247</v>
      </c>
      <c r="C403" s="3">
        <v>232837</v>
      </c>
      <c r="D403" s="4">
        <f t="shared" si="12"/>
        <v>232837</v>
      </c>
      <c r="E403" s="4">
        <f t="shared" si="13"/>
        <v>0</v>
      </c>
      <c r="F403" s="4">
        <f>SUMIF($B$2:$B$446,B403,$C$2:$C$446)-SUMIF(bancos!$B$2:$B$457,libros!B403,bancos!$E$2:$E$457)</f>
        <v>0</v>
      </c>
    </row>
    <row r="404" spans="1:6" ht="12.75">
      <c r="A404" s="2">
        <v>40532</v>
      </c>
      <c r="B404">
        <v>16155916</v>
      </c>
      <c r="C404" s="3">
        <v>145291</v>
      </c>
      <c r="D404" s="4">
        <f t="shared" si="12"/>
        <v>145291</v>
      </c>
      <c r="E404" s="4">
        <f t="shared" si="13"/>
        <v>0</v>
      </c>
      <c r="F404" s="4">
        <f>SUMIF($B$2:$B$446,B404,$C$2:$C$446)-SUMIF(bancos!$B$2:$B$457,libros!B404,bancos!$E$2:$E$457)</f>
        <v>0</v>
      </c>
    </row>
    <row r="405" spans="1:6" ht="12.75">
      <c r="A405" s="2">
        <v>40532</v>
      </c>
      <c r="B405">
        <v>9375421</v>
      </c>
      <c r="C405" s="3">
        <v>32463</v>
      </c>
      <c r="D405" s="4">
        <f t="shared" si="12"/>
        <v>32463</v>
      </c>
      <c r="E405" s="4">
        <f t="shared" si="13"/>
        <v>0</v>
      </c>
      <c r="F405" s="4">
        <f>SUMIF($B$2:$B$446,B405,$C$2:$C$446)-SUMIF(bancos!$B$2:$B$457,libros!B405,bancos!$E$2:$E$457)</f>
        <v>0</v>
      </c>
    </row>
    <row r="406" spans="1:6" ht="12.75">
      <c r="A406" s="2">
        <v>40532</v>
      </c>
      <c r="B406">
        <v>11295301</v>
      </c>
      <c r="C406" s="3">
        <v>128249</v>
      </c>
      <c r="D406" s="4">
        <f t="shared" si="12"/>
        <v>128249</v>
      </c>
      <c r="E406" s="4">
        <f t="shared" si="13"/>
        <v>0</v>
      </c>
      <c r="F406" s="4">
        <f>SUMIF($B$2:$B$446,B406,$C$2:$C$446)-SUMIF(bancos!$B$2:$B$457,libros!B406,bancos!$E$2:$E$457)</f>
        <v>0</v>
      </c>
    </row>
    <row r="407" spans="1:6" ht="12.75">
      <c r="A407" s="2">
        <v>40532</v>
      </c>
      <c r="B407">
        <v>16184288</v>
      </c>
      <c r="C407" s="3">
        <v>508200</v>
      </c>
      <c r="D407" s="4">
        <f t="shared" si="12"/>
        <v>508200</v>
      </c>
      <c r="E407" s="4">
        <f t="shared" si="13"/>
        <v>0</v>
      </c>
      <c r="F407" s="4">
        <f>SUMIF($B$2:$B$446,B407,$C$2:$C$446)-SUMIF(bancos!$B$2:$B$457,libros!B407,bancos!$E$2:$E$457)</f>
        <v>0</v>
      </c>
    </row>
    <row r="408" spans="1:6" ht="12.75">
      <c r="A408" s="2">
        <v>40532</v>
      </c>
      <c r="B408">
        <v>9281160</v>
      </c>
      <c r="C408" s="3">
        <v>33880</v>
      </c>
      <c r="D408" s="4">
        <f t="shared" si="12"/>
        <v>33880</v>
      </c>
      <c r="E408" s="4">
        <f t="shared" si="13"/>
        <v>0</v>
      </c>
      <c r="F408" s="4">
        <f>SUMIF($B$2:$B$446,B408,$C$2:$C$446)-SUMIF(bancos!$B$2:$B$457,libros!B408,bancos!$E$2:$E$457)</f>
        <v>0</v>
      </c>
    </row>
    <row r="409" spans="1:6" ht="12.75">
      <c r="A409" s="2">
        <v>40532</v>
      </c>
      <c r="B409">
        <v>16170326</v>
      </c>
      <c r="C409" s="3">
        <v>18406</v>
      </c>
      <c r="D409" s="4">
        <f t="shared" si="12"/>
        <v>18406</v>
      </c>
      <c r="E409" s="4">
        <f t="shared" si="13"/>
        <v>0</v>
      </c>
      <c r="F409" s="4">
        <f>SUMIF($B$2:$B$446,B409,$C$2:$C$446)-SUMIF(bancos!$B$2:$B$457,libros!B409,bancos!$E$2:$E$457)</f>
        <v>0</v>
      </c>
    </row>
    <row r="410" spans="1:6" ht="12.75">
      <c r="A410" s="2">
        <v>40532</v>
      </c>
      <c r="B410">
        <v>14492408</v>
      </c>
      <c r="C410" s="3">
        <v>183769</v>
      </c>
      <c r="D410" s="4">
        <f t="shared" si="12"/>
        <v>183769</v>
      </c>
      <c r="E410" s="4">
        <f t="shared" si="13"/>
        <v>0</v>
      </c>
      <c r="F410" s="4">
        <f>SUMIF($B$2:$B$446,B410,$C$2:$C$446)-SUMIF(bancos!$B$2:$B$457,libros!B410,bancos!$E$2:$E$457)</f>
        <v>0</v>
      </c>
    </row>
    <row r="411" spans="1:6" ht="12.75">
      <c r="A411" s="2">
        <v>40532</v>
      </c>
      <c r="B411">
        <v>39053483</v>
      </c>
      <c r="C411" s="3">
        <v>700000</v>
      </c>
      <c r="D411" s="4">
        <f t="shared" si="12"/>
        <v>700000</v>
      </c>
      <c r="E411" s="4">
        <f t="shared" si="13"/>
        <v>0</v>
      </c>
      <c r="F411" s="4">
        <f>SUMIF($B$2:$B$446,B411,$C$2:$C$446)-SUMIF(bancos!$B$2:$B$457,libros!B411,bancos!$E$2:$E$457)</f>
        <v>0</v>
      </c>
    </row>
    <row r="412" spans="1:6" ht="12.75">
      <c r="A412" s="2">
        <v>40533</v>
      </c>
      <c r="B412">
        <v>39053484</v>
      </c>
      <c r="C412" s="3">
        <v>360000</v>
      </c>
      <c r="D412" s="4">
        <f t="shared" si="12"/>
        <v>360000</v>
      </c>
      <c r="E412" s="4">
        <f t="shared" si="13"/>
        <v>0</v>
      </c>
      <c r="F412" s="4">
        <f>SUMIF($B$2:$B$446,B412,$C$2:$C$446)-SUMIF(bancos!$B$2:$B$457,libros!B412,bancos!$E$2:$E$457)</f>
        <v>0</v>
      </c>
    </row>
    <row r="413" spans="1:6" ht="12.75">
      <c r="A413" s="2">
        <v>40533</v>
      </c>
      <c r="B413">
        <v>39053485</v>
      </c>
      <c r="C413" s="3">
        <v>12400</v>
      </c>
      <c r="D413" s="4">
        <f t="shared" si="12"/>
        <v>12400</v>
      </c>
      <c r="E413" s="4">
        <f t="shared" si="13"/>
        <v>0</v>
      </c>
      <c r="F413" s="4">
        <f>SUMIF($B$2:$B$446,B413,$C$2:$C$446)-SUMIF(bancos!$B$2:$B$457,libros!B413,bancos!$E$2:$E$457)</f>
        <v>0</v>
      </c>
    </row>
    <row r="414" spans="1:6" ht="12.75">
      <c r="A414" s="2">
        <v>40533</v>
      </c>
      <c r="B414">
        <v>39053486</v>
      </c>
      <c r="C414" s="3">
        <v>102380</v>
      </c>
      <c r="D414" s="4">
        <f t="shared" si="12"/>
        <v>102380</v>
      </c>
      <c r="E414" s="4">
        <f t="shared" si="13"/>
        <v>0</v>
      </c>
      <c r="F414" s="4">
        <f>SUMIF($B$2:$B$446,B414,$C$2:$C$446)-SUMIF(bancos!$B$2:$B$457,libros!B414,bancos!$E$2:$E$457)</f>
        <v>0</v>
      </c>
    </row>
    <row r="415" spans="1:6" ht="12.75">
      <c r="A415" s="2">
        <v>40533</v>
      </c>
      <c r="B415">
        <v>10103467</v>
      </c>
      <c r="C415" s="3">
        <v>5550</v>
      </c>
      <c r="D415" s="4">
        <f t="shared" si="12"/>
        <v>5550</v>
      </c>
      <c r="E415" s="4">
        <f t="shared" si="13"/>
        <v>0</v>
      </c>
      <c r="F415" s="4">
        <f>SUMIF($B$2:$B$446,B415,$C$2:$C$446)-SUMIF(bancos!$B$2:$B$457,libros!B415,bancos!$E$2:$E$457)</f>
        <v>0</v>
      </c>
    </row>
    <row r="416" spans="1:6" ht="12.75">
      <c r="A416" s="2">
        <v>40533</v>
      </c>
      <c r="B416">
        <v>39058451</v>
      </c>
      <c r="C416" s="3">
        <v>12880</v>
      </c>
      <c r="D416" s="4">
        <f t="shared" si="12"/>
        <v>12880</v>
      </c>
      <c r="E416" s="4">
        <f t="shared" si="13"/>
        <v>0</v>
      </c>
      <c r="F416" s="4">
        <f>SUMIF($B$2:$B$446,B416,$C$2:$C$446)-SUMIF(bancos!$B$2:$B$457,libros!B416,bancos!$E$2:$E$457)</f>
        <v>0</v>
      </c>
    </row>
    <row r="417" spans="1:6" ht="12.75">
      <c r="A417" s="2">
        <v>40533</v>
      </c>
      <c r="B417">
        <v>39058452</v>
      </c>
      <c r="C417" s="3">
        <v>3530</v>
      </c>
      <c r="D417" s="4">
        <f t="shared" si="12"/>
        <v>3530</v>
      </c>
      <c r="E417" s="4">
        <f t="shared" si="13"/>
        <v>0</v>
      </c>
      <c r="F417" s="4">
        <f>SUMIF($B$2:$B$446,B417,$C$2:$C$446)-SUMIF(bancos!$B$2:$B$457,libros!B417,bancos!$E$2:$E$457)</f>
        <v>0</v>
      </c>
    </row>
    <row r="418" spans="1:6" ht="12.75">
      <c r="A418" s="2">
        <v>40533</v>
      </c>
      <c r="B418">
        <v>39058453</v>
      </c>
      <c r="C418" s="3">
        <v>301425</v>
      </c>
      <c r="D418" s="4">
        <f t="shared" si="12"/>
        <v>301425</v>
      </c>
      <c r="E418" s="4">
        <f t="shared" si="13"/>
        <v>0</v>
      </c>
      <c r="F418" s="4">
        <f>SUMIF($B$2:$B$446,B418,$C$2:$C$446)-SUMIF(bancos!$B$2:$B$457,libros!B418,bancos!$E$2:$E$457)</f>
        <v>0</v>
      </c>
    </row>
    <row r="419" spans="1:6" ht="12.75">
      <c r="A419" s="2">
        <v>40533</v>
      </c>
      <c r="B419">
        <v>31742122</v>
      </c>
      <c r="C419" s="3">
        <v>22430</v>
      </c>
      <c r="D419" s="4">
        <f t="shared" si="12"/>
        <v>22430</v>
      </c>
      <c r="E419" s="4">
        <f t="shared" si="13"/>
        <v>0</v>
      </c>
      <c r="F419" s="4">
        <f>SUMIF($B$2:$B$446,B419,$C$2:$C$446)-SUMIF(bancos!$B$2:$B$457,libros!B419,bancos!$E$2:$E$457)</f>
        <v>0</v>
      </c>
    </row>
    <row r="420" spans="1:6" ht="12.75">
      <c r="A420" s="2">
        <v>40533</v>
      </c>
      <c r="B420">
        <v>31742123</v>
      </c>
      <c r="C420" s="3">
        <v>392970</v>
      </c>
      <c r="D420" s="4">
        <f t="shared" si="12"/>
        <v>392970</v>
      </c>
      <c r="E420" s="4">
        <f t="shared" si="13"/>
        <v>0</v>
      </c>
      <c r="F420" s="4">
        <f>SUMIF($B$2:$B$446,B420,$C$2:$C$446)-SUMIF(bancos!$B$2:$B$457,libros!B420,bancos!$E$2:$E$457)</f>
        <v>0</v>
      </c>
    </row>
    <row r="421" spans="1:6" ht="12.75">
      <c r="A421" s="2">
        <v>40533</v>
      </c>
      <c r="B421">
        <v>39053487</v>
      </c>
      <c r="C421" s="3">
        <v>650000</v>
      </c>
      <c r="D421" s="4">
        <f t="shared" si="12"/>
        <v>650000</v>
      </c>
      <c r="E421" s="4">
        <f t="shared" si="13"/>
        <v>0</v>
      </c>
      <c r="F421" s="4">
        <f>SUMIF($B$2:$B$446,B421,$C$2:$C$446)-SUMIF(bancos!$B$2:$B$457,libros!B421,bancos!$E$2:$E$457)</f>
        <v>0</v>
      </c>
    </row>
    <row r="422" spans="1:6" ht="12.75">
      <c r="A422" s="2">
        <v>40534</v>
      </c>
      <c r="B422">
        <v>39053488</v>
      </c>
      <c r="C422" s="3">
        <v>43050</v>
      </c>
      <c r="D422" s="4">
        <f t="shared" si="12"/>
        <v>43050</v>
      </c>
      <c r="E422" s="4">
        <f t="shared" si="13"/>
        <v>0</v>
      </c>
      <c r="F422" s="4">
        <f>SUMIF($B$2:$B$446,B422,$C$2:$C$446)-SUMIF(bancos!$B$2:$B$457,libros!B422,bancos!$E$2:$E$457)</f>
        <v>0</v>
      </c>
    </row>
    <row r="423" spans="1:6" ht="12.75">
      <c r="A423" s="2">
        <v>40534</v>
      </c>
      <c r="B423">
        <v>31742124</v>
      </c>
      <c r="C423" s="3">
        <v>340000</v>
      </c>
      <c r="D423" s="4">
        <f t="shared" si="12"/>
        <v>340000</v>
      </c>
      <c r="E423" s="4">
        <f t="shared" si="13"/>
        <v>0</v>
      </c>
      <c r="F423" s="4">
        <f>SUMIF($B$2:$B$446,B423,$C$2:$C$446)-SUMIF(bancos!$B$2:$B$457,libros!B423,bancos!$E$2:$E$457)</f>
        <v>0</v>
      </c>
    </row>
    <row r="424" spans="1:6" ht="12.75">
      <c r="A424" s="2">
        <v>40534</v>
      </c>
      <c r="B424">
        <v>31742125</v>
      </c>
      <c r="C424" s="3">
        <v>9450</v>
      </c>
      <c r="D424" s="4">
        <f t="shared" si="12"/>
        <v>9450</v>
      </c>
      <c r="E424" s="4">
        <f t="shared" si="13"/>
        <v>0</v>
      </c>
      <c r="F424" s="4">
        <f>SUMIF($B$2:$B$446,B424,$C$2:$C$446)-SUMIF(bancos!$B$2:$B$457,libros!B424,bancos!$E$2:$E$457)</f>
        <v>0</v>
      </c>
    </row>
    <row r="425" spans="1:6" ht="12.75">
      <c r="A425" s="2">
        <v>40534</v>
      </c>
      <c r="B425">
        <v>31736108</v>
      </c>
      <c r="C425" s="3">
        <v>532710</v>
      </c>
      <c r="D425" s="4">
        <f t="shared" si="12"/>
        <v>532710</v>
      </c>
      <c r="E425" s="4">
        <f t="shared" si="13"/>
        <v>0</v>
      </c>
      <c r="F425" s="4">
        <f>SUMIF($B$2:$B$446,B425,$C$2:$C$446)-SUMIF(bancos!$B$2:$B$457,libros!B425,bancos!$E$2:$E$457)</f>
        <v>0</v>
      </c>
    </row>
    <row r="426" spans="1:6" ht="12.75">
      <c r="A426" s="2">
        <v>40534</v>
      </c>
      <c r="B426">
        <v>46533133</v>
      </c>
      <c r="C426" s="3">
        <v>85500</v>
      </c>
      <c r="D426" s="4">
        <f t="shared" si="12"/>
        <v>85500</v>
      </c>
      <c r="E426" s="4">
        <f t="shared" si="13"/>
        <v>0</v>
      </c>
      <c r="F426" s="4">
        <f>SUMIF($B$2:$B$446,B426,$C$2:$C$446)-SUMIF(bancos!$B$2:$B$457,libros!B426,bancos!$E$2:$E$457)</f>
        <v>0</v>
      </c>
    </row>
    <row r="427" spans="1:6" ht="12.75">
      <c r="A427" s="2">
        <v>40534</v>
      </c>
      <c r="B427">
        <v>39053490</v>
      </c>
      <c r="C427" s="3">
        <v>208644</v>
      </c>
      <c r="D427" s="4">
        <f t="shared" si="12"/>
        <v>208644</v>
      </c>
      <c r="E427" s="4">
        <f t="shared" si="13"/>
        <v>0</v>
      </c>
      <c r="F427" s="4">
        <f>SUMIF($B$2:$B$446,B427,$C$2:$C$446)-SUMIF(bancos!$B$2:$B$457,libros!B427,bancos!$E$2:$E$457)</f>
        <v>0</v>
      </c>
    </row>
    <row r="428" spans="1:6" ht="12.75">
      <c r="A428" s="2">
        <v>40543</v>
      </c>
      <c r="B428">
        <v>39053491</v>
      </c>
      <c r="C428" s="3">
        <v>43900</v>
      </c>
      <c r="D428" s="4">
        <f t="shared" si="12"/>
        <v>43900</v>
      </c>
      <c r="E428" s="4">
        <f t="shared" si="13"/>
        <v>0</v>
      </c>
      <c r="F428" s="4">
        <f>SUMIF($B$2:$B$446,B428,$C$2:$C$446)-SUMIF(bancos!$B$2:$B$457,libros!B428,bancos!$E$2:$E$457)</f>
        <v>0</v>
      </c>
    </row>
    <row r="429" spans="1:6" ht="12.75">
      <c r="A429" s="2">
        <v>40543</v>
      </c>
      <c r="B429">
        <v>39053492</v>
      </c>
      <c r="C429" s="3">
        <v>401222.1</v>
      </c>
      <c r="D429" s="4">
        <f t="shared" si="12"/>
        <v>401222.1</v>
      </c>
      <c r="E429" s="4">
        <f t="shared" si="13"/>
        <v>0</v>
      </c>
      <c r="F429" s="4">
        <f>SUMIF($B$2:$B$446,B429,$C$2:$C$446)-SUMIF(bancos!$B$2:$B$457,libros!B429,bancos!$E$2:$E$457)</f>
        <v>200</v>
      </c>
    </row>
    <row r="430" spans="1:6" ht="12.75">
      <c r="A430" s="2">
        <v>40543</v>
      </c>
      <c r="B430">
        <v>39053493</v>
      </c>
      <c r="C430" s="3">
        <v>140000</v>
      </c>
      <c r="D430" s="4">
        <f t="shared" si="12"/>
        <v>140000</v>
      </c>
      <c r="E430" s="4">
        <f t="shared" si="13"/>
        <v>0</v>
      </c>
      <c r="F430" s="4">
        <f>SUMIF($B$2:$B$446,B430,$C$2:$C$446)-SUMIF(bancos!$B$2:$B$457,libros!B430,bancos!$E$2:$E$457)</f>
        <v>140000</v>
      </c>
    </row>
    <row r="431" spans="1:6" ht="12.75">
      <c r="A431" s="2">
        <v>40543</v>
      </c>
      <c r="B431">
        <v>39053494</v>
      </c>
      <c r="C431" s="3">
        <v>158050</v>
      </c>
      <c r="D431" s="4">
        <f t="shared" si="12"/>
        <v>158050</v>
      </c>
      <c r="E431" s="4">
        <f t="shared" si="13"/>
        <v>0</v>
      </c>
      <c r="F431" s="4">
        <f>SUMIF($B$2:$B$446,B431,$C$2:$C$446)-SUMIF(bancos!$B$2:$B$457,libros!B431,bancos!$E$2:$E$457)</f>
        <v>158050</v>
      </c>
    </row>
    <row r="432" spans="1:6" ht="12.75">
      <c r="A432" s="2">
        <v>40543</v>
      </c>
      <c r="B432">
        <v>39053495</v>
      </c>
      <c r="C432" s="3">
        <v>200000</v>
      </c>
      <c r="D432" s="4">
        <f t="shared" si="12"/>
        <v>200000</v>
      </c>
      <c r="E432" s="4">
        <f t="shared" si="13"/>
        <v>0</v>
      </c>
      <c r="F432" s="4">
        <f>SUMIF($B$2:$B$446,B432,$C$2:$C$446)-SUMIF(bancos!$B$2:$B$457,libros!B432,bancos!$E$2:$E$457)</f>
        <v>200000</v>
      </c>
    </row>
    <row r="433" spans="1:6" ht="12.75">
      <c r="A433" s="2">
        <v>40543</v>
      </c>
      <c r="B433">
        <v>39053496</v>
      </c>
      <c r="C433" s="3">
        <v>151265</v>
      </c>
      <c r="D433" s="4">
        <f t="shared" si="12"/>
        <v>151265</v>
      </c>
      <c r="E433" s="4">
        <f t="shared" si="13"/>
        <v>0</v>
      </c>
      <c r="F433" s="4">
        <f>SUMIF($B$2:$B$446,B433,$C$2:$C$446)-SUMIF(bancos!$B$2:$B$457,libros!B433,bancos!$E$2:$E$457)</f>
        <v>151265</v>
      </c>
    </row>
    <row r="434" spans="1:6" ht="12.75">
      <c r="A434" s="2">
        <v>40543</v>
      </c>
      <c r="B434">
        <v>39053497</v>
      </c>
      <c r="C434" s="3">
        <v>426620</v>
      </c>
      <c r="D434" s="4">
        <f t="shared" si="12"/>
        <v>426620</v>
      </c>
      <c r="E434" s="4">
        <f t="shared" si="13"/>
        <v>0</v>
      </c>
      <c r="F434" s="4">
        <f>SUMIF($B$2:$B$446,B434,$C$2:$C$446)-SUMIF(bancos!$B$2:$B$457,libros!B434,bancos!$E$2:$E$457)</f>
        <v>426620</v>
      </c>
    </row>
    <row r="435" spans="1:6" ht="12.75">
      <c r="A435" s="2">
        <v>40543</v>
      </c>
      <c r="B435">
        <v>39053498</v>
      </c>
      <c r="C435" s="3">
        <v>327106</v>
      </c>
      <c r="D435" s="4">
        <f t="shared" si="12"/>
        <v>327106</v>
      </c>
      <c r="E435" s="4">
        <f t="shared" si="13"/>
        <v>0</v>
      </c>
      <c r="F435" s="4">
        <f>SUMIF($B$2:$B$446,B435,$C$2:$C$446)-SUMIF(bancos!$B$2:$B$457,libros!B435,bancos!$E$2:$E$457)</f>
        <v>327106</v>
      </c>
    </row>
    <row r="436" spans="1:6" ht="12.75">
      <c r="A436" s="2">
        <v>40543</v>
      </c>
      <c r="B436">
        <v>39053499</v>
      </c>
      <c r="C436" s="3">
        <v>240900</v>
      </c>
      <c r="D436" s="4">
        <f t="shared" si="12"/>
        <v>240900</v>
      </c>
      <c r="E436" s="4">
        <f t="shared" si="13"/>
        <v>0</v>
      </c>
      <c r="F436" s="4">
        <f>SUMIF($B$2:$B$446,B436,$C$2:$C$446)-SUMIF(bancos!$B$2:$B$457,libros!B436,bancos!$E$2:$E$457)</f>
        <v>240900</v>
      </c>
    </row>
    <row r="437" spans="1:6" ht="12.75">
      <c r="A437" s="2">
        <v>40543</v>
      </c>
      <c r="B437">
        <v>39053500</v>
      </c>
      <c r="C437" s="3">
        <v>96075</v>
      </c>
      <c r="D437" s="4">
        <f t="shared" si="12"/>
        <v>96075</v>
      </c>
      <c r="E437" s="4">
        <f t="shared" si="13"/>
        <v>0</v>
      </c>
      <c r="F437" s="4">
        <f>SUMIF($B$2:$B$446,B437,$C$2:$C$446)-SUMIF(bancos!$B$2:$B$457,libros!B437,bancos!$E$2:$E$457)</f>
        <v>96075</v>
      </c>
    </row>
    <row r="438" spans="1:6" ht="12.75">
      <c r="A438" s="2">
        <v>40543</v>
      </c>
      <c r="B438">
        <v>18281913</v>
      </c>
      <c r="C438" s="3">
        <v>4950</v>
      </c>
      <c r="D438" s="4">
        <f t="shared" si="12"/>
        <v>4950</v>
      </c>
      <c r="E438" s="4">
        <f t="shared" si="13"/>
        <v>0</v>
      </c>
      <c r="F438" s="4">
        <f>SUMIF($B$2:$B$446,B438,$C$2:$C$446)-SUMIF(bancos!$B$2:$B$457,libros!B438,bancos!$E$2:$E$457)</f>
        <v>0</v>
      </c>
    </row>
    <row r="439" spans="1:6" ht="12.75">
      <c r="A439" s="2">
        <v>40543</v>
      </c>
      <c r="B439">
        <v>31742126</v>
      </c>
      <c r="C439" s="3">
        <v>63295</v>
      </c>
      <c r="D439" s="4">
        <f t="shared" si="12"/>
        <v>63295</v>
      </c>
      <c r="E439" s="4">
        <f t="shared" si="13"/>
        <v>0</v>
      </c>
      <c r="F439" s="4">
        <f>SUMIF($B$2:$B$446,B439,$C$2:$C$446)-SUMIF(bancos!$B$2:$B$457,libros!B439,bancos!$E$2:$E$457)</f>
        <v>0</v>
      </c>
    </row>
    <row r="440" spans="1:6" ht="12.75">
      <c r="A440" s="2">
        <v>40543</v>
      </c>
      <c r="B440">
        <v>31742127</v>
      </c>
      <c r="C440" s="3">
        <v>117435</v>
      </c>
      <c r="D440" s="4">
        <f t="shared" si="12"/>
        <v>117435</v>
      </c>
      <c r="E440" s="4">
        <f t="shared" si="13"/>
        <v>0</v>
      </c>
      <c r="F440" s="4">
        <f>SUMIF($B$2:$B$446,B440,$C$2:$C$446)-SUMIF(bancos!$B$2:$B$457,libros!B440,bancos!$E$2:$E$457)</f>
        <v>0</v>
      </c>
    </row>
    <row r="441" spans="1:6" ht="12.75">
      <c r="A441" s="2">
        <v>40543</v>
      </c>
      <c r="B441">
        <v>31742128</v>
      </c>
      <c r="C441" s="3">
        <v>145620</v>
      </c>
      <c r="D441" s="4">
        <f t="shared" si="12"/>
        <v>145620</v>
      </c>
      <c r="E441" s="4">
        <f t="shared" si="13"/>
        <v>0</v>
      </c>
      <c r="F441" s="4">
        <f>SUMIF($B$2:$B$446,B441,$C$2:$C$446)-SUMIF(bancos!$B$2:$B$457,libros!B441,bancos!$E$2:$E$457)</f>
        <v>0</v>
      </c>
    </row>
    <row r="442" spans="1:6" ht="12.75">
      <c r="A442" s="2">
        <v>40543</v>
      </c>
      <c r="B442">
        <v>46563585</v>
      </c>
      <c r="C442" s="3">
        <v>143042</v>
      </c>
      <c r="D442" s="4">
        <f t="shared" si="12"/>
        <v>143042</v>
      </c>
      <c r="E442" s="4">
        <f t="shared" si="13"/>
        <v>0</v>
      </c>
      <c r="F442" s="4">
        <f>SUMIF($B$2:$B$446,B442,$C$2:$C$446)-SUMIF(bancos!$B$2:$B$457,libros!B442,bancos!$E$2:$E$457)</f>
        <v>0</v>
      </c>
    </row>
    <row r="443" spans="1:6" ht="12.75">
      <c r="A443" s="2">
        <v>40543</v>
      </c>
      <c r="B443">
        <v>6104428</v>
      </c>
      <c r="C443" s="3">
        <v>5440009.97</v>
      </c>
      <c r="D443" s="4">
        <f t="shared" si="12"/>
        <v>5440009.97</v>
      </c>
      <c r="E443" s="4">
        <f t="shared" si="13"/>
        <v>0</v>
      </c>
      <c r="F443" s="4">
        <f>SUMIF($B$2:$B$446,B443,$C$2:$C$446)-SUMIF(bancos!$B$2:$B$457,libros!B443,bancos!$E$2:$E$457)</f>
        <v>0</v>
      </c>
    </row>
    <row r="444" spans="1:6" ht="12.75">
      <c r="A444" s="2">
        <v>40543</v>
      </c>
      <c r="B444">
        <v>5</v>
      </c>
      <c r="C444" s="3">
        <v>-2941772.57</v>
      </c>
      <c r="D444" s="4">
        <f t="shared" si="12"/>
        <v>0</v>
      </c>
      <c r="E444" s="4">
        <f t="shared" si="13"/>
        <v>2941772.57</v>
      </c>
      <c r="F444" s="4">
        <f>SUMIF($B$2:$B$446,B444,$C$2:$C$446)-SUMIF(bancos!$B$2:$B$457,libros!B444,bancos!$E$2:$E$457)</f>
        <v>-2941772.57</v>
      </c>
    </row>
    <row r="445" spans="1:6" ht="12.75">
      <c r="A445" s="2">
        <v>40521</v>
      </c>
      <c r="B445">
        <v>4456970</v>
      </c>
      <c r="C445" s="3">
        <v>-56225</v>
      </c>
      <c r="D445" s="4">
        <f t="shared" si="12"/>
        <v>0</v>
      </c>
      <c r="E445" s="4">
        <f t="shared" si="13"/>
        <v>56225</v>
      </c>
      <c r="F445" s="4">
        <f>SUMIF($B$2:$B$446,B445,$C$2:$C$446)-SUMIF(bancos!$B$2:$B$457,libros!B445,bancos!$E$2:$E$457)</f>
        <v>-56225</v>
      </c>
    </row>
    <row r="446" spans="1:6" ht="12.75">
      <c r="A446" s="2">
        <v>40521</v>
      </c>
      <c r="B446">
        <v>0</v>
      </c>
      <c r="D446">
        <v>0</v>
      </c>
      <c r="E446">
        <v>0</v>
      </c>
      <c r="F446" s="4">
        <f>SUMIF($B$2:$B$446,B446,$C$2:$C$446)-SUMIF(bancos!$B$2:$B$457,libros!B446,bancos!$E$2:$E$457)</f>
        <v>6225724.23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57"/>
  <sheetViews>
    <sheetView zoomScalePageLayoutView="0" workbookViewId="0" topLeftCell="A457">
      <selection activeCell="G9" sqref="G9"/>
    </sheetView>
  </sheetViews>
  <sheetFormatPr defaultColWidth="11.421875" defaultRowHeight="12.75"/>
  <cols>
    <col min="3" max="5" width="15.421875" style="0" bestFit="1" customWidth="1"/>
    <col min="6" max="6" width="14.421875" style="0" bestFit="1" customWidth="1"/>
  </cols>
  <sheetData>
    <row r="1" spans="1:6" ht="12.75">
      <c r="A1" t="s">
        <v>0</v>
      </c>
      <c r="B1" s="10" t="s">
        <v>4</v>
      </c>
      <c r="C1" t="s">
        <v>2</v>
      </c>
      <c r="D1" t="s">
        <v>3</v>
      </c>
      <c r="E1" s="14" t="s">
        <v>1</v>
      </c>
      <c r="F1" s="14" t="s">
        <v>13</v>
      </c>
    </row>
    <row r="2" spans="1:7" ht="12.75">
      <c r="A2" s="1">
        <v>40513</v>
      </c>
      <c r="B2" s="8">
        <v>46300591</v>
      </c>
      <c r="C2" s="11">
        <v>0</v>
      </c>
      <c r="D2" s="4">
        <v>40725</v>
      </c>
      <c r="E2" s="15">
        <f>+D2-C2</f>
        <v>40725</v>
      </c>
      <c r="F2" s="4">
        <f>SUMIF($B$2:$B$457,B2,$E$2:$E$457)-SUMIF(libros!$B$2:$B$446,bancos!B2,libros!$C$2:$C$446)</f>
        <v>0</v>
      </c>
      <c r="G2" s="13" t="s">
        <v>8</v>
      </c>
    </row>
    <row r="3" spans="1:7" ht="12.75">
      <c r="A3" s="2">
        <v>40513</v>
      </c>
      <c r="B3" s="9">
        <v>31742095</v>
      </c>
      <c r="C3" s="11">
        <v>0</v>
      </c>
      <c r="D3" s="4">
        <v>2635</v>
      </c>
      <c r="E3" s="15">
        <f aca="true" t="shared" si="0" ref="E3:E66">+D3-C3</f>
        <v>2635</v>
      </c>
      <c r="F3" s="4">
        <f>SUMIF($B$2:$B$457,B3,$E$2:$E$457)-SUMIF(libros!$B$2:$B$446,bancos!B3,libros!$C$2:$C$446)</f>
        <v>2635</v>
      </c>
      <c r="G3" s="14" t="s">
        <v>9</v>
      </c>
    </row>
    <row r="4" spans="1:7" ht="12.75">
      <c r="A4" s="2">
        <v>40513</v>
      </c>
      <c r="B4" s="9">
        <v>31742096</v>
      </c>
      <c r="C4" s="4">
        <v>0</v>
      </c>
      <c r="D4" s="4">
        <v>233545</v>
      </c>
      <c r="E4" s="15">
        <f t="shared" si="0"/>
        <v>233545</v>
      </c>
      <c r="F4" s="4">
        <f>SUMIF($B$2:$B$457,B4,$E$2:$E$457)-SUMIF(libros!$B$2:$B$446,bancos!B4,libros!$C$2:$C$446)</f>
        <v>233545</v>
      </c>
      <c r="G4" s="14" t="s">
        <v>10</v>
      </c>
    </row>
    <row r="5" spans="1:6" ht="12.75">
      <c r="A5" s="1">
        <v>40513</v>
      </c>
      <c r="B5" s="10">
        <v>31742097</v>
      </c>
      <c r="C5" s="4">
        <v>0</v>
      </c>
      <c r="D5" s="4">
        <v>136820</v>
      </c>
      <c r="E5" s="15">
        <f t="shared" si="0"/>
        <v>136820</v>
      </c>
      <c r="F5" s="4">
        <f>SUMIF($B$2:$B$457,B5,$E$2:$E$457)-SUMIF(libros!$B$2:$B$446,bancos!B5,libros!$C$2:$C$446)</f>
        <v>136820</v>
      </c>
    </row>
    <row r="6" spans="1:7" ht="12.75">
      <c r="A6" s="1">
        <v>40513</v>
      </c>
      <c r="B6" s="10">
        <v>39053413</v>
      </c>
      <c r="C6" s="4">
        <v>0</v>
      </c>
      <c r="D6" s="4">
        <v>6105</v>
      </c>
      <c r="E6" s="15">
        <f t="shared" si="0"/>
        <v>6105</v>
      </c>
      <c r="F6" s="4">
        <f>SUMIF($B$2:$B$457,B6,$E$2:$E$457)-SUMIF(libros!$B$2:$B$446,bancos!B6,libros!$C$2:$C$446)</f>
        <v>6105</v>
      </c>
      <c r="G6" s="13" t="s">
        <v>11</v>
      </c>
    </row>
    <row r="7" spans="1:7" ht="12.75">
      <c r="A7" s="1">
        <v>40513</v>
      </c>
      <c r="B7">
        <v>39058418</v>
      </c>
      <c r="C7" s="12">
        <v>0</v>
      </c>
      <c r="D7" s="4">
        <v>111240</v>
      </c>
      <c r="E7" s="15">
        <f t="shared" si="0"/>
        <v>111240</v>
      </c>
      <c r="F7" s="4">
        <f>SUMIF($B$2:$B$457,B7,$E$2:$E$457)-SUMIF(libros!$B$2:$B$446,bancos!B7,libros!$C$2:$C$446)</f>
        <v>111240</v>
      </c>
      <c r="G7" s="14" t="s">
        <v>12</v>
      </c>
    </row>
    <row r="8" spans="1:6" ht="12.75">
      <c r="A8" s="1">
        <v>40513</v>
      </c>
      <c r="B8">
        <v>46289543</v>
      </c>
      <c r="C8" s="11">
        <v>0</v>
      </c>
      <c r="D8" s="4">
        <v>55459</v>
      </c>
      <c r="E8" s="15">
        <f t="shared" si="0"/>
        <v>55459</v>
      </c>
      <c r="F8" s="4">
        <f>SUMIF($B$2:$B$457,B8,$E$2:$E$457)-SUMIF(libros!$B$2:$B$446,bancos!B8,libros!$C$2:$C$446)</f>
        <v>0</v>
      </c>
    </row>
    <row r="9" spans="1:7" ht="12.75">
      <c r="A9" s="1">
        <v>40513</v>
      </c>
      <c r="B9">
        <v>111791</v>
      </c>
      <c r="C9" s="4">
        <v>7935</v>
      </c>
      <c r="D9" s="4">
        <v>0</v>
      </c>
      <c r="E9" s="15">
        <f t="shared" si="0"/>
        <v>-7935</v>
      </c>
      <c r="F9" s="4">
        <f>SUMIF($B$2:$B$457,B9,$E$2:$E$457)-SUMIF(libros!$B$2:$B$446,bancos!B9,libros!$C$2:$C$446)</f>
        <v>-7935</v>
      </c>
      <c r="G9" s="13" t="s">
        <v>15</v>
      </c>
    </row>
    <row r="10" spans="1:7" ht="12.75">
      <c r="A10" s="1">
        <v>40513</v>
      </c>
      <c r="B10">
        <v>111803</v>
      </c>
      <c r="C10" s="4">
        <v>55839.57</v>
      </c>
      <c r="D10" s="4">
        <v>0</v>
      </c>
      <c r="E10" s="15">
        <f t="shared" si="0"/>
        <v>-55839.57</v>
      </c>
      <c r="F10" s="4">
        <f>SUMIF($B$2:$B$457,B10,$E$2:$E$457)-SUMIF(libros!$B$2:$B$446,bancos!B10,libros!$C$2:$C$446)</f>
        <v>-55839.57</v>
      </c>
      <c r="G10" s="14" t="s">
        <v>14</v>
      </c>
    </row>
    <row r="11" spans="1:6" ht="12.75">
      <c r="A11" s="1">
        <v>40513</v>
      </c>
      <c r="B11">
        <v>111843</v>
      </c>
      <c r="C11" s="11">
        <v>208644</v>
      </c>
      <c r="D11" s="4">
        <v>0</v>
      </c>
      <c r="E11" s="15">
        <f t="shared" si="0"/>
        <v>-208644</v>
      </c>
      <c r="F11" s="4">
        <f>SUMIF($B$2:$B$457,B11,$E$2:$E$457)-SUMIF(libros!$B$2:$B$446,bancos!B11,libros!$C$2:$C$446)</f>
        <v>-208644</v>
      </c>
    </row>
    <row r="12" spans="1:7" ht="12.75">
      <c r="A12" s="1">
        <v>40513</v>
      </c>
      <c r="B12">
        <v>111847</v>
      </c>
      <c r="C12" s="4">
        <v>1000000</v>
      </c>
      <c r="D12" s="4">
        <v>0</v>
      </c>
      <c r="E12" s="15">
        <f t="shared" si="0"/>
        <v>-1000000</v>
      </c>
      <c r="F12" s="4">
        <f>SUMIF($B$2:$B$457,B12,$E$2:$E$457)-SUMIF(libros!$B$2:$B$446,bancos!B12,libros!$C$2:$C$446)</f>
        <v>-1000000</v>
      </c>
      <c r="G12" s="13" t="s">
        <v>16</v>
      </c>
    </row>
    <row r="13" spans="1:6" ht="12.75">
      <c r="A13" s="1">
        <v>40513</v>
      </c>
      <c r="B13">
        <v>111901</v>
      </c>
      <c r="C13" s="4">
        <v>690359</v>
      </c>
      <c r="D13" s="4">
        <v>0</v>
      </c>
      <c r="E13" s="15">
        <f t="shared" si="0"/>
        <v>-690359</v>
      </c>
      <c r="F13" s="4">
        <f>SUMIF($B$2:$B$457,B13,$E$2:$E$457)-SUMIF(libros!$B$2:$B$446,bancos!B13,libros!$C$2:$C$446)</f>
        <v>-690359</v>
      </c>
    </row>
    <row r="14" spans="1:6" ht="12.75">
      <c r="A14" s="1">
        <v>40513</v>
      </c>
      <c r="B14">
        <v>111902</v>
      </c>
      <c r="C14" s="4">
        <v>464514.4</v>
      </c>
      <c r="D14" s="4">
        <v>0</v>
      </c>
      <c r="E14" s="15">
        <f t="shared" si="0"/>
        <v>-464514.4</v>
      </c>
      <c r="F14" s="4">
        <f>SUMIF($B$2:$B$457,B14,$E$2:$E$457)-SUMIF(libros!$B$2:$B$446,bancos!B14,libros!$C$2:$C$446)</f>
        <v>-464514.4</v>
      </c>
    </row>
    <row r="15" spans="1:6" ht="12.75">
      <c r="A15" s="1">
        <v>40513</v>
      </c>
      <c r="B15">
        <v>111904</v>
      </c>
      <c r="C15" s="4">
        <v>12163.91</v>
      </c>
      <c r="D15" s="4">
        <v>0</v>
      </c>
      <c r="E15" s="15">
        <f t="shared" si="0"/>
        <v>-12163.91</v>
      </c>
      <c r="F15" s="4">
        <f>SUMIF($B$2:$B$457,B15,$E$2:$E$457)-SUMIF(libros!$B$2:$B$446,bancos!B15,libros!$C$2:$C$446)</f>
        <v>-12163.91</v>
      </c>
    </row>
    <row r="16" spans="1:6" ht="12.75">
      <c r="A16" s="1">
        <v>40513</v>
      </c>
      <c r="B16">
        <v>111905</v>
      </c>
      <c r="C16" s="4">
        <v>48642.04</v>
      </c>
      <c r="D16" s="4">
        <v>0</v>
      </c>
      <c r="E16" s="15">
        <f t="shared" si="0"/>
        <v>-48642.04</v>
      </c>
      <c r="F16" s="4">
        <f>SUMIF($B$2:$B$457,B16,$E$2:$E$457)-SUMIF(libros!$B$2:$B$446,bancos!B16,libros!$C$2:$C$446)</f>
        <v>-48642.04</v>
      </c>
    </row>
    <row r="17" spans="1:6" ht="12.75">
      <c r="A17" s="1">
        <v>40514</v>
      </c>
      <c r="B17">
        <v>1104612</v>
      </c>
      <c r="C17" s="4">
        <v>0</v>
      </c>
      <c r="D17" s="4">
        <v>2500000</v>
      </c>
      <c r="E17" s="15">
        <f t="shared" si="0"/>
        <v>2500000</v>
      </c>
      <c r="F17" s="4">
        <f>SUMIF($B$2:$B$457,B17,$E$2:$E$457)-SUMIF(libros!$B$2:$B$446,bancos!B17,libros!$C$2:$C$446)</f>
        <v>0</v>
      </c>
    </row>
    <row r="18" spans="1:6" ht="12.75">
      <c r="A18" s="1">
        <v>40514</v>
      </c>
      <c r="B18">
        <v>1104613</v>
      </c>
      <c r="C18" s="4">
        <v>0</v>
      </c>
      <c r="D18" s="4">
        <v>7500000</v>
      </c>
      <c r="E18" s="15">
        <f t="shared" si="0"/>
        <v>7500000</v>
      </c>
      <c r="F18" s="4">
        <f>SUMIF($B$2:$B$457,B18,$E$2:$E$457)-SUMIF(libros!$B$2:$B$446,bancos!B18,libros!$C$2:$C$446)</f>
        <v>0</v>
      </c>
    </row>
    <row r="19" spans="1:6" ht="12.75">
      <c r="A19" s="1">
        <v>40514</v>
      </c>
      <c r="B19">
        <v>31742098</v>
      </c>
      <c r="C19" s="4">
        <v>0</v>
      </c>
      <c r="D19" s="4">
        <v>41280</v>
      </c>
      <c r="E19" s="15">
        <f t="shared" si="0"/>
        <v>41280</v>
      </c>
      <c r="F19" s="4">
        <f>SUMIF($B$2:$B$457,B19,$E$2:$E$457)-SUMIF(libros!$B$2:$B$446,bancos!B19,libros!$C$2:$C$446)</f>
        <v>0</v>
      </c>
    </row>
    <row r="20" spans="1:6" ht="12.75">
      <c r="A20" s="1">
        <v>40514</v>
      </c>
      <c r="B20">
        <v>31742099</v>
      </c>
      <c r="C20" s="4">
        <v>0</v>
      </c>
      <c r="D20" s="4">
        <v>165665</v>
      </c>
      <c r="E20" s="15">
        <f t="shared" si="0"/>
        <v>165665</v>
      </c>
      <c r="F20" s="4">
        <f>SUMIF($B$2:$B$457,B20,$E$2:$E$457)-SUMIF(libros!$B$2:$B$446,bancos!B20,libros!$C$2:$C$446)</f>
        <v>0</v>
      </c>
    </row>
    <row r="21" spans="1:6" ht="12.75">
      <c r="A21" s="1">
        <v>40514</v>
      </c>
      <c r="B21">
        <v>38417941</v>
      </c>
      <c r="C21" s="4">
        <v>0</v>
      </c>
      <c r="D21" s="4">
        <v>868319</v>
      </c>
      <c r="E21" s="15">
        <f t="shared" si="0"/>
        <v>868319</v>
      </c>
      <c r="F21" s="4">
        <f>SUMIF($B$2:$B$457,B21,$E$2:$E$457)-SUMIF(libros!$B$2:$B$446,bancos!B21,libros!$C$2:$C$446)</f>
        <v>0</v>
      </c>
    </row>
    <row r="22" spans="1:6" ht="12.75">
      <c r="A22" s="1">
        <v>40514</v>
      </c>
      <c r="B22">
        <v>38796340</v>
      </c>
      <c r="C22" s="4">
        <v>0</v>
      </c>
      <c r="D22" s="4">
        <v>210000</v>
      </c>
      <c r="E22" s="15">
        <f t="shared" si="0"/>
        <v>210000</v>
      </c>
      <c r="F22" s="4">
        <f>SUMIF($B$2:$B$457,B22,$E$2:$E$457)-SUMIF(libros!$B$2:$B$446,bancos!B22,libros!$C$2:$C$446)</f>
        <v>0</v>
      </c>
    </row>
    <row r="23" spans="1:6" ht="12.75">
      <c r="A23" s="1">
        <v>40514</v>
      </c>
      <c r="B23">
        <v>39053434</v>
      </c>
      <c r="C23" s="4">
        <v>0</v>
      </c>
      <c r="D23" s="4">
        <v>400000</v>
      </c>
      <c r="E23" s="15">
        <f t="shared" si="0"/>
        <v>400000</v>
      </c>
      <c r="F23" s="4">
        <f>SUMIF($B$2:$B$457,B23,$E$2:$E$457)-SUMIF(libros!$B$2:$B$446,bancos!B23,libros!$C$2:$C$446)</f>
        <v>400000</v>
      </c>
    </row>
    <row r="24" spans="1:6" ht="12.75">
      <c r="A24" s="1">
        <v>40514</v>
      </c>
      <c r="B24">
        <v>39053435</v>
      </c>
      <c r="C24" s="4">
        <v>0</v>
      </c>
      <c r="D24" s="4">
        <v>102000</v>
      </c>
      <c r="E24" s="15">
        <f t="shared" si="0"/>
        <v>102000</v>
      </c>
      <c r="F24" s="4">
        <f>SUMIF($B$2:$B$457,B24,$E$2:$E$457)-SUMIF(libros!$B$2:$B$446,bancos!B24,libros!$C$2:$C$446)</f>
        <v>102000</v>
      </c>
    </row>
    <row r="25" spans="1:6" ht="12.75">
      <c r="A25" s="1">
        <v>40514</v>
      </c>
      <c r="B25">
        <v>39053436</v>
      </c>
      <c r="C25" s="4">
        <v>0</v>
      </c>
      <c r="D25" s="4">
        <v>12885</v>
      </c>
      <c r="E25" s="15">
        <f t="shared" si="0"/>
        <v>12885</v>
      </c>
      <c r="F25" s="4">
        <f>SUMIF($B$2:$B$457,B25,$E$2:$E$457)-SUMIF(libros!$B$2:$B$446,bancos!B25,libros!$C$2:$C$446)</f>
        <v>12885</v>
      </c>
    </row>
    <row r="26" spans="1:6" ht="12.75">
      <c r="A26" s="1">
        <v>40514</v>
      </c>
      <c r="B26" s="6">
        <v>39053438</v>
      </c>
      <c r="C26" s="4">
        <v>0</v>
      </c>
      <c r="D26" s="4">
        <v>200000</v>
      </c>
      <c r="E26" s="15">
        <f t="shared" si="0"/>
        <v>200000</v>
      </c>
      <c r="F26" s="4">
        <f>SUMIF($B$2:$B$457,B26,$E$2:$E$457)-SUMIF(libros!$B$2:$B$446,bancos!B26,libros!$C$2:$C$446)</f>
        <v>0</v>
      </c>
    </row>
    <row r="27" spans="1:6" ht="12.75">
      <c r="A27" s="1">
        <v>40514</v>
      </c>
      <c r="B27">
        <v>39053439</v>
      </c>
      <c r="C27" s="4">
        <v>0</v>
      </c>
      <c r="D27" s="4">
        <v>208644</v>
      </c>
      <c r="E27" s="15">
        <f t="shared" si="0"/>
        <v>208644</v>
      </c>
      <c r="F27" s="4">
        <f>SUMIF($B$2:$B$457,B27,$E$2:$E$457)-SUMIF(libros!$B$2:$B$446,bancos!B27,libros!$C$2:$C$446)</f>
        <v>0</v>
      </c>
    </row>
    <row r="28" spans="1:6" ht="12.75">
      <c r="A28" s="1">
        <v>40514</v>
      </c>
      <c r="B28">
        <v>39058419</v>
      </c>
      <c r="C28" s="4">
        <v>0</v>
      </c>
      <c r="D28" s="4">
        <v>50000</v>
      </c>
      <c r="E28" s="15">
        <f t="shared" si="0"/>
        <v>50000</v>
      </c>
      <c r="F28" s="4">
        <f>SUMIF($B$2:$B$457,B28,$E$2:$E$457)-SUMIF(libros!$B$2:$B$446,bancos!B28,libros!$C$2:$C$446)</f>
        <v>50000</v>
      </c>
    </row>
    <row r="29" spans="1:6" ht="12.75">
      <c r="A29" s="1">
        <v>40514</v>
      </c>
      <c r="B29">
        <v>39058420</v>
      </c>
      <c r="C29" s="4">
        <v>0</v>
      </c>
      <c r="D29" s="4">
        <v>245980</v>
      </c>
      <c r="E29" s="15">
        <f t="shared" si="0"/>
        <v>245980</v>
      </c>
      <c r="F29" s="4">
        <f>SUMIF($B$2:$B$457,B29,$E$2:$E$457)-SUMIF(libros!$B$2:$B$446,bancos!B29,libros!$C$2:$C$446)</f>
        <v>245980</v>
      </c>
    </row>
    <row r="30" spans="1:6" ht="12.75">
      <c r="A30" s="1">
        <v>40514</v>
      </c>
      <c r="B30">
        <v>39058421</v>
      </c>
      <c r="C30" s="4">
        <v>0</v>
      </c>
      <c r="D30" s="4">
        <v>327430</v>
      </c>
      <c r="E30" s="15">
        <f t="shared" si="0"/>
        <v>327430</v>
      </c>
      <c r="F30" s="4">
        <f>SUMIF($B$2:$B$457,B30,$E$2:$E$457)-SUMIF(libros!$B$2:$B$446,bancos!B30,libros!$C$2:$C$446)</f>
        <v>0</v>
      </c>
    </row>
    <row r="31" spans="1:6" ht="12.75">
      <c r="A31" s="1">
        <v>40514</v>
      </c>
      <c r="B31">
        <v>46310146</v>
      </c>
      <c r="C31" s="4">
        <v>0</v>
      </c>
      <c r="D31" s="4">
        <v>15200</v>
      </c>
      <c r="E31" s="15">
        <f t="shared" si="0"/>
        <v>15200</v>
      </c>
      <c r="F31" s="4">
        <f>SUMIF($B$2:$B$457,B31,$E$2:$E$457)-SUMIF(libros!$B$2:$B$446,bancos!B31,libros!$C$2:$C$446)</f>
        <v>0</v>
      </c>
    </row>
    <row r="32" spans="1:6" ht="12.75">
      <c r="A32" s="1">
        <v>40514</v>
      </c>
      <c r="B32">
        <v>46310465</v>
      </c>
      <c r="C32" s="4">
        <v>0</v>
      </c>
      <c r="D32" s="4">
        <v>128085</v>
      </c>
      <c r="E32" s="15">
        <f t="shared" si="0"/>
        <v>128085</v>
      </c>
      <c r="F32" s="4">
        <f>SUMIF($B$2:$B$457,B32,$E$2:$E$457)-SUMIF(libros!$B$2:$B$446,bancos!B32,libros!$C$2:$C$446)</f>
        <v>0</v>
      </c>
    </row>
    <row r="33" spans="1:6" ht="12.75">
      <c r="A33" s="1">
        <v>40514</v>
      </c>
      <c r="B33">
        <v>46315193</v>
      </c>
      <c r="C33" s="4">
        <v>0</v>
      </c>
      <c r="D33" s="4">
        <v>5000</v>
      </c>
      <c r="E33" s="15">
        <f t="shared" si="0"/>
        <v>5000</v>
      </c>
      <c r="F33" s="4">
        <f>SUMIF($B$2:$B$457,B33,$E$2:$E$457)-SUMIF(libros!$B$2:$B$446,bancos!B33,libros!$C$2:$C$446)</f>
        <v>0</v>
      </c>
    </row>
    <row r="34" spans="1:6" ht="12.75">
      <c r="A34" s="1">
        <v>40514</v>
      </c>
      <c r="B34">
        <v>39053440</v>
      </c>
      <c r="C34" s="4">
        <v>0</v>
      </c>
      <c r="D34" s="4">
        <v>108150</v>
      </c>
      <c r="E34" s="15">
        <f t="shared" si="0"/>
        <v>108150</v>
      </c>
      <c r="F34" s="4">
        <f>SUMIF($B$2:$B$457,B34,$E$2:$E$457)-SUMIF(libros!$B$2:$B$446,bancos!B34,libros!$C$2:$C$446)</f>
        <v>0</v>
      </c>
    </row>
    <row r="35" spans="1:6" ht="12.75">
      <c r="A35" s="1">
        <v>40514</v>
      </c>
      <c r="B35">
        <v>15511792</v>
      </c>
      <c r="C35" s="4">
        <v>0</v>
      </c>
      <c r="D35" s="4">
        <v>270900</v>
      </c>
      <c r="E35" s="15">
        <f t="shared" si="0"/>
        <v>270900</v>
      </c>
      <c r="F35" s="4">
        <f>SUMIF($B$2:$B$457,B35,$E$2:$E$457)-SUMIF(libros!$B$2:$B$446,bancos!B35,libros!$C$2:$C$446)</f>
        <v>0</v>
      </c>
    </row>
    <row r="36" spans="1:6" ht="12.75">
      <c r="A36" s="1">
        <v>40514</v>
      </c>
      <c r="B36">
        <v>111844</v>
      </c>
      <c r="C36" s="4">
        <v>208644</v>
      </c>
      <c r="D36" s="4">
        <v>0</v>
      </c>
      <c r="E36" s="15">
        <f t="shared" si="0"/>
        <v>-208644</v>
      </c>
      <c r="F36" s="4">
        <f>SUMIF($B$2:$B$457,B36,$E$2:$E$457)-SUMIF(libros!$B$2:$B$446,bancos!B36,libros!$C$2:$C$446)</f>
        <v>-208644</v>
      </c>
    </row>
    <row r="37" spans="1:6" ht="12.75">
      <c r="A37" s="1">
        <v>40514</v>
      </c>
      <c r="B37">
        <v>111848</v>
      </c>
      <c r="C37" s="4">
        <v>1000000</v>
      </c>
      <c r="D37" s="4">
        <v>0</v>
      </c>
      <c r="E37" s="15">
        <f t="shared" si="0"/>
        <v>-1000000</v>
      </c>
      <c r="F37" s="4">
        <f>SUMIF($B$2:$B$457,B37,$E$2:$E$457)-SUMIF(libros!$B$2:$B$446,bancos!B37,libros!$C$2:$C$446)</f>
        <v>-1000000</v>
      </c>
    </row>
    <row r="38" spans="1:6" ht="12.75">
      <c r="A38" s="1">
        <v>40514</v>
      </c>
      <c r="B38">
        <v>111849</v>
      </c>
      <c r="C38" s="4">
        <v>1000000</v>
      </c>
      <c r="D38" s="4">
        <v>0</v>
      </c>
      <c r="E38" s="15">
        <f t="shared" si="0"/>
        <v>-1000000</v>
      </c>
      <c r="F38" s="4">
        <f>SUMIF($B$2:$B$457,B38,$E$2:$E$457)-SUMIF(libros!$B$2:$B$446,bancos!B38,libros!$C$2:$C$446)</f>
        <v>-1000000</v>
      </c>
    </row>
    <row r="39" spans="1:6" ht="12.75">
      <c r="A39" s="1">
        <v>40514</v>
      </c>
      <c r="B39">
        <v>111880</v>
      </c>
      <c r="C39" s="4">
        <v>61250</v>
      </c>
      <c r="D39" s="4">
        <v>0</v>
      </c>
      <c r="E39" s="15">
        <f t="shared" si="0"/>
        <v>-61250</v>
      </c>
      <c r="F39" s="4">
        <f>SUMIF($B$2:$B$457,B39,$E$2:$E$457)-SUMIF(libros!$B$2:$B$446,bancos!B39,libros!$C$2:$C$446)</f>
        <v>-61250</v>
      </c>
    </row>
    <row r="40" spans="1:6" ht="12.75">
      <c r="A40" s="1">
        <v>40514</v>
      </c>
      <c r="B40">
        <v>111900</v>
      </c>
      <c r="C40" s="4">
        <v>102000</v>
      </c>
      <c r="D40" s="4">
        <v>0</v>
      </c>
      <c r="E40" s="15">
        <f t="shared" si="0"/>
        <v>-102000</v>
      </c>
      <c r="F40" s="4">
        <f>SUMIF($B$2:$B$457,B40,$E$2:$E$457)-SUMIF(libros!$B$2:$B$446,bancos!B40,libros!$C$2:$C$446)</f>
        <v>-102000</v>
      </c>
    </row>
    <row r="41" spans="1:6" ht="12.75">
      <c r="A41" s="1">
        <v>40514</v>
      </c>
      <c r="B41">
        <v>111903</v>
      </c>
      <c r="C41" s="4">
        <v>5385.67</v>
      </c>
      <c r="D41" s="4">
        <v>0</v>
      </c>
      <c r="E41" s="15">
        <f t="shared" si="0"/>
        <v>-5385.67</v>
      </c>
      <c r="F41" s="4">
        <f>SUMIF($B$2:$B$457,B41,$E$2:$E$457)-SUMIF(libros!$B$2:$B$446,bancos!B41,libros!$C$2:$C$446)</f>
        <v>-5385.67</v>
      </c>
    </row>
    <row r="42" spans="1:6" ht="12.75">
      <c r="A42" s="1">
        <v>40514</v>
      </c>
      <c r="B42">
        <v>111945</v>
      </c>
      <c r="C42" s="4">
        <v>52134.81</v>
      </c>
      <c r="D42" s="4">
        <v>0</v>
      </c>
      <c r="E42" s="15">
        <f t="shared" si="0"/>
        <v>-52134.81</v>
      </c>
      <c r="F42" s="4">
        <f>SUMIF($B$2:$B$457,B42,$E$2:$E$457)-SUMIF(libros!$B$2:$B$446,bancos!B42,libros!$C$2:$C$446)</f>
        <v>0</v>
      </c>
    </row>
    <row r="43" spans="1:6" ht="12.75">
      <c r="A43" s="1">
        <v>40514</v>
      </c>
      <c r="B43">
        <v>111881</v>
      </c>
      <c r="C43" s="4">
        <v>47200</v>
      </c>
      <c r="D43" s="4">
        <v>0</v>
      </c>
      <c r="E43" s="15">
        <f t="shared" si="0"/>
        <v>-47200</v>
      </c>
      <c r="F43" s="4">
        <f>SUMIF($B$2:$B$457,B43,$E$2:$E$457)-SUMIF(libros!$B$2:$B$446,bancos!B43,libros!$C$2:$C$446)</f>
        <v>-47200</v>
      </c>
    </row>
    <row r="44" spans="1:6" ht="12.75">
      <c r="A44" s="1">
        <v>40515</v>
      </c>
      <c r="B44">
        <v>1104614</v>
      </c>
      <c r="C44" s="4">
        <v>0</v>
      </c>
      <c r="D44" s="4">
        <v>6735</v>
      </c>
      <c r="E44" s="15">
        <f t="shared" si="0"/>
        <v>6735</v>
      </c>
      <c r="F44" s="4">
        <f>SUMIF($B$2:$B$457,B44,$E$2:$E$457)-SUMIF(libros!$B$2:$B$446,bancos!B44,libros!$C$2:$C$446)</f>
        <v>0</v>
      </c>
    </row>
    <row r="45" spans="1:6" ht="12.75">
      <c r="A45" s="1">
        <v>40515</v>
      </c>
      <c r="B45">
        <v>1782156</v>
      </c>
      <c r="C45" s="4">
        <v>0</v>
      </c>
      <c r="D45" s="4">
        <v>1370765</v>
      </c>
      <c r="E45" s="15">
        <f t="shared" si="0"/>
        <v>1370765</v>
      </c>
      <c r="F45" s="4">
        <f>SUMIF($B$2:$B$457,B45,$E$2:$E$457)-SUMIF(libros!$B$2:$B$446,bancos!B45,libros!$C$2:$C$446)</f>
        <v>0</v>
      </c>
    </row>
    <row r="46" spans="1:6" ht="12.75">
      <c r="A46" s="1">
        <v>40515</v>
      </c>
      <c r="B46">
        <v>31742100</v>
      </c>
      <c r="C46" s="4">
        <v>0</v>
      </c>
      <c r="D46" s="4">
        <v>80725</v>
      </c>
      <c r="E46" s="15">
        <f t="shared" si="0"/>
        <v>80725</v>
      </c>
      <c r="F46" s="4">
        <f>SUMIF($B$2:$B$457,B46,$E$2:$E$457)-SUMIF(libros!$B$2:$B$446,bancos!B46,libros!$C$2:$C$446)</f>
        <v>0</v>
      </c>
    </row>
    <row r="47" spans="1:6" ht="12.75">
      <c r="A47" s="1">
        <v>40515</v>
      </c>
      <c r="B47">
        <v>39053441</v>
      </c>
      <c r="C47" s="4">
        <v>0</v>
      </c>
      <c r="D47" s="4">
        <v>404810</v>
      </c>
      <c r="E47" s="15">
        <f t="shared" si="0"/>
        <v>404810</v>
      </c>
      <c r="F47" s="4">
        <f>SUMIF($B$2:$B$457,B47,$E$2:$E$457)-SUMIF(libros!$B$2:$B$446,bancos!B47,libros!$C$2:$C$446)</f>
        <v>0</v>
      </c>
    </row>
    <row r="48" spans="1:6" ht="12.75">
      <c r="A48" s="1">
        <v>40515</v>
      </c>
      <c r="B48">
        <v>39053442</v>
      </c>
      <c r="C48" s="4">
        <v>0</v>
      </c>
      <c r="D48" s="4">
        <v>18060</v>
      </c>
      <c r="E48" s="15">
        <f t="shared" si="0"/>
        <v>18060</v>
      </c>
      <c r="F48" s="4">
        <f>SUMIF($B$2:$B$457,B48,$E$2:$E$457)-SUMIF(libros!$B$2:$B$446,bancos!B48,libros!$C$2:$C$446)</f>
        <v>0</v>
      </c>
    </row>
    <row r="49" spans="1:6" ht="12.75">
      <c r="A49" s="1">
        <v>40515</v>
      </c>
      <c r="B49">
        <v>176798</v>
      </c>
      <c r="C49" s="4">
        <v>0</v>
      </c>
      <c r="D49" s="4">
        <v>10512000</v>
      </c>
      <c r="E49" s="15">
        <f t="shared" si="0"/>
        <v>10512000</v>
      </c>
      <c r="F49" s="4">
        <f>SUMIF($B$2:$B$457,B49,$E$2:$E$457)-SUMIF(libros!$B$2:$B$446,bancos!B49,libros!$C$2:$C$446)</f>
        <v>0</v>
      </c>
    </row>
    <row r="50" spans="1:6" ht="12.75">
      <c r="A50" s="1">
        <v>40515</v>
      </c>
      <c r="B50">
        <v>9540774</v>
      </c>
      <c r="C50" s="4">
        <v>0</v>
      </c>
      <c r="D50" s="4">
        <v>18060</v>
      </c>
      <c r="E50" s="15">
        <f t="shared" si="0"/>
        <v>18060</v>
      </c>
      <c r="F50" s="4">
        <f>SUMIF($B$2:$B$457,B50,$E$2:$E$457)-SUMIF(libros!$B$2:$B$446,bancos!B50,libros!$C$2:$C$446)</f>
        <v>0</v>
      </c>
    </row>
    <row r="51" spans="1:6" ht="12.75">
      <c r="A51" s="1">
        <v>40515</v>
      </c>
      <c r="B51">
        <v>5498664</v>
      </c>
      <c r="C51" s="4">
        <v>0</v>
      </c>
      <c r="D51" s="4">
        <v>1085238.51</v>
      </c>
      <c r="E51" s="15">
        <f t="shared" si="0"/>
        <v>1085238.51</v>
      </c>
      <c r="F51" s="4">
        <f>SUMIF($B$2:$B$457,B51,$E$2:$E$457)-SUMIF(libros!$B$2:$B$446,bancos!B51,libros!$C$2:$C$446)</f>
        <v>0</v>
      </c>
    </row>
    <row r="52" spans="1:6" ht="12.75">
      <c r="A52" s="1">
        <v>40515</v>
      </c>
      <c r="B52">
        <v>12120930</v>
      </c>
      <c r="C52" s="4">
        <v>0</v>
      </c>
      <c r="D52" s="4">
        <v>12000000</v>
      </c>
      <c r="E52" s="15">
        <f t="shared" si="0"/>
        <v>12000000</v>
      </c>
      <c r="F52" s="4">
        <f>SUMIF($B$2:$B$457,B52,$E$2:$E$457)-SUMIF(libros!$B$2:$B$446,bancos!B52,libros!$C$2:$C$446)</f>
        <v>0</v>
      </c>
    </row>
    <row r="53" spans="1:6" ht="12.75">
      <c r="A53" s="1">
        <v>40515</v>
      </c>
      <c r="B53">
        <v>111800</v>
      </c>
      <c r="C53" s="4">
        <v>51580</v>
      </c>
      <c r="D53" s="4">
        <v>0</v>
      </c>
      <c r="E53" s="15">
        <f t="shared" si="0"/>
        <v>-51580</v>
      </c>
      <c r="F53" s="4">
        <f>SUMIF($B$2:$B$457,B53,$E$2:$E$457)-SUMIF(libros!$B$2:$B$446,bancos!B53,libros!$C$2:$C$446)</f>
        <v>-51580</v>
      </c>
    </row>
    <row r="54" spans="1:6" ht="12.75">
      <c r="A54" s="1">
        <v>40515</v>
      </c>
      <c r="B54">
        <v>111845</v>
      </c>
      <c r="C54" s="4">
        <v>208644</v>
      </c>
      <c r="D54" s="4">
        <v>0</v>
      </c>
      <c r="E54" s="15">
        <f t="shared" si="0"/>
        <v>-208644</v>
      </c>
      <c r="F54" s="4">
        <f>SUMIF($B$2:$B$457,B54,$E$2:$E$457)-SUMIF(libros!$B$2:$B$446,bancos!B54,libros!$C$2:$C$446)</f>
        <v>-208644</v>
      </c>
    </row>
    <row r="55" spans="1:6" ht="12.75">
      <c r="A55" s="1">
        <v>40515</v>
      </c>
      <c r="B55">
        <v>111862</v>
      </c>
      <c r="C55" s="4">
        <v>115000</v>
      </c>
      <c r="D55" s="4">
        <v>0</v>
      </c>
      <c r="E55" s="15">
        <f t="shared" si="0"/>
        <v>-115000</v>
      </c>
      <c r="F55" s="4">
        <f>SUMIF($B$2:$B$457,B55,$E$2:$E$457)-SUMIF(libros!$B$2:$B$446,bancos!B55,libros!$C$2:$C$446)</f>
        <v>-115000</v>
      </c>
    </row>
    <row r="56" spans="1:6" ht="12.75">
      <c r="A56" s="1">
        <v>40515</v>
      </c>
      <c r="B56">
        <v>111870</v>
      </c>
      <c r="C56" s="4">
        <v>736581</v>
      </c>
      <c r="D56" s="4">
        <v>0</v>
      </c>
      <c r="E56" s="15">
        <f t="shared" si="0"/>
        <v>-736581</v>
      </c>
      <c r="F56" s="4">
        <f>SUMIF($B$2:$B$457,B56,$E$2:$E$457)-SUMIF(libros!$B$2:$B$446,bancos!B56,libros!$C$2:$C$446)</f>
        <v>-736581</v>
      </c>
    </row>
    <row r="57" spans="1:6" ht="12.75">
      <c r="A57" s="1">
        <v>40515</v>
      </c>
      <c r="B57">
        <v>111873</v>
      </c>
      <c r="C57" s="4">
        <v>81150</v>
      </c>
      <c r="D57" s="4">
        <v>0</v>
      </c>
      <c r="E57" s="15">
        <f t="shared" si="0"/>
        <v>-81150</v>
      </c>
      <c r="F57" s="4">
        <f>SUMIF($B$2:$B$457,B57,$E$2:$E$457)-SUMIF(libros!$B$2:$B$446,bancos!B57,libros!$C$2:$C$446)</f>
        <v>-81150</v>
      </c>
    </row>
    <row r="58" spans="1:6" ht="12.75">
      <c r="A58" s="1">
        <v>40515</v>
      </c>
      <c r="B58">
        <v>111874</v>
      </c>
      <c r="C58" s="4">
        <v>98044</v>
      </c>
      <c r="D58" s="4">
        <v>0</v>
      </c>
      <c r="E58" s="15">
        <f t="shared" si="0"/>
        <v>-98044</v>
      </c>
      <c r="F58" s="4">
        <f>SUMIF($B$2:$B$457,B58,$E$2:$E$457)-SUMIF(libros!$B$2:$B$446,bancos!B58,libros!$C$2:$C$446)</f>
        <v>-98044</v>
      </c>
    </row>
    <row r="59" spans="1:6" ht="12.75">
      <c r="A59" s="1">
        <v>40515</v>
      </c>
      <c r="B59">
        <v>111906</v>
      </c>
      <c r="C59" s="4">
        <v>10827.63</v>
      </c>
      <c r="D59" s="4">
        <v>0</v>
      </c>
      <c r="E59" s="15">
        <f t="shared" si="0"/>
        <v>-10827.63</v>
      </c>
      <c r="F59" s="4">
        <f>SUMIF($B$2:$B$457,B59,$E$2:$E$457)-SUMIF(libros!$B$2:$B$446,bancos!B59,libros!$C$2:$C$446)</f>
        <v>-10827.63</v>
      </c>
    </row>
    <row r="60" spans="1:6" ht="12.75">
      <c r="A60" s="1">
        <v>40515</v>
      </c>
      <c r="B60">
        <v>111907</v>
      </c>
      <c r="C60" s="4">
        <v>2817100</v>
      </c>
      <c r="D60" s="4">
        <v>0</v>
      </c>
      <c r="E60" s="15">
        <f t="shared" si="0"/>
        <v>-2817100</v>
      </c>
      <c r="F60" s="4">
        <f>SUMIF($B$2:$B$457,B60,$E$2:$E$457)-SUMIF(libros!$B$2:$B$446,bancos!B60,libros!$C$2:$C$446)</f>
        <v>-2817100</v>
      </c>
    </row>
    <row r="61" spans="1:6" ht="12.75">
      <c r="A61" s="1">
        <v>40515</v>
      </c>
      <c r="B61">
        <v>111908</v>
      </c>
      <c r="C61" s="4">
        <v>1280500</v>
      </c>
      <c r="D61" s="4">
        <v>0</v>
      </c>
      <c r="E61" s="15">
        <f t="shared" si="0"/>
        <v>-1280500</v>
      </c>
      <c r="F61" s="4">
        <f>SUMIF($B$2:$B$457,B61,$E$2:$E$457)-SUMIF(libros!$B$2:$B$446,bancos!B61,libros!$C$2:$C$446)</f>
        <v>-1280500</v>
      </c>
    </row>
    <row r="62" spans="1:6" ht="12.75">
      <c r="A62" s="1">
        <v>40515</v>
      </c>
      <c r="B62">
        <v>111909</v>
      </c>
      <c r="C62" s="4">
        <v>891318</v>
      </c>
      <c r="D62" s="4">
        <v>0</v>
      </c>
      <c r="E62" s="15">
        <f t="shared" si="0"/>
        <v>-891318</v>
      </c>
      <c r="F62" s="4">
        <f>SUMIF($B$2:$B$457,B62,$E$2:$E$457)-SUMIF(libros!$B$2:$B$446,bancos!B62,libros!$C$2:$C$446)</f>
        <v>-891318</v>
      </c>
    </row>
    <row r="63" spans="1:6" ht="12.75">
      <c r="A63" s="1">
        <v>40515</v>
      </c>
      <c r="B63">
        <v>111913</v>
      </c>
      <c r="C63" s="4">
        <v>146142</v>
      </c>
      <c r="D63" s="4">
        <v>0</v>
      </c>
      <c r="E63" s="15">
        <f t="shared" si="0"/>
        <v>-146142</v>
      </c>
      <c r="F63" s="4">
        <f>SUMIF($B$2:$B$457,B63,$E$2:$E$457)-SUMIF(libros!$B$2:$B$446,bancos!B63,libros!$C$2:$C$446)</f>
        <v>-146142</v>
      </c>
    </row>
    <row r="64" spans="1:6" ht="12.75">
      <c r="A64" s="1">
        <v>40515</v>
      </c>
      <c r="B64">
        <v>111918</v>
      </c>
      <c r="C64" s="4">
        <v>65000</v>
      </c>
      <c r="D64" s="4">
        <v>0</v>
      </c>
      <c r="E64" s="15">
        <f t="shared" si="0"/>
        <v>-65000</v>
      </c>
      <c r="F64" s="4">
        <f>SUMIF($B$2:$B$457,B64,$E$2:$E$457)-SUMIF(libros!$B$2:$B$446,bancos!B64,libros!$C$2:$C$446)</f>
        <v>0</v>
      </c>
    </row>
    <row r="65" spans="1:6" ht="12.75">
      <c r="A65" s="1">
        <v>40515</v>
      </c>
      <c r="B65">
        <v>111919</v>
      </c>
      <c r="C65" s="4">
        <v>2482989</v>
      </c>
      <c r="D65" s="4">
        <v>0</v>
      </c>
      <c r="E65" s="15">
        <f t="shared" si="0"/>
        <v>-2482989</v>
      </c>
      <c r="F65" s="4">
        <f>SUMIF($B$2:$B$457,B65,$E$2:$E$457)-SUMIF(libros!$B$2:$B$446,bancos!B65,libros!$C$2:$C$446)</f>
        <v>0</v>
      </c>
    </row>
    <row r="66" spans="1:6" ht="12.75">
      <c r="A66" s="1">
        <v>40515</v>
      </c>
      <c r="B66">
        <v>111921</v>
      </c>
      <c r="C66" s="4">
        <v>60000</v>
      </c>
      <c r="D66" s="4">
        <v>0</v>
      </c>
      <c r="E66" s="15">
        <f t="shared" si="0"/>
        <v>-60000</v>
      </c>
      <c r="F66" s="4">
        <f>SUMIF($B$2:$B$457,B66,$E$2:$E$457)-SUMIF(libros!$B$2:$B$446,bancos!B66,libros!$C$2:$C$446)</f>
        <v>0</v>
      </c>
    </row>
    <row r="67" spans="1:6" ht="12.75">
      <c r="A67" s="1">
        <v>40515</v>
      </c>
      <c r="B67">
        <v>111925</v>
      </c>
      <c r="C67" s="4">
        <v>3047611.4</v>
      </c>
      <c r="D67" s="4">
        <v>0</v>
      </c>
      <c r="E67" s="15">
        <f aca="true" t="shared" si="1" ref="E67:E130">+D67-C67</f>
        <v>-3047611.4</v>
      </c>
      <c r="F67" s="4">
        <f>SUMIF($B$2:$B$457,B67,$E$2:$E$457)-SUMIF(libros!$B$2:$B$446,bancos!B67,libros!$C$2:$C$446)</f>
        <v>0</v>
      </c>
    </row>
    <row r="68" spans="1:6" ht="12.75">
      <c r="A68" s="1">
        <v>40515</v>
      </c>
      <c r="B68">
        <v>111929</v>
      </c>
      <c r="C68" s="4">
        <v>2936634.16</v>
      </c>
      <c r="D68" s="4">
        <v>0</v>
      </c>
      <c r="E68" s="15">
        <f t="shared" si="1"/>
        <v>-2936634.16</v>
      </c>
      <c r="F68" s="4">
        <f>SUMIF($B$2:$B$457,B68,$E$2:$E$457)-SUMIF(libros!$B$2:$B$446,bancos!B68,libros!$C$2:$C$446)</f>
        <v>0</v>
      </c>
    </row>
    <row r="69" spans="1:6" ht="12.75">
      <c r="A69" s="1">
        <v>40515</v>
      </c>
      <c r="B69">
        <v>111933</v>
      </c>
      <c r="C69" s="4">
        <v>2232804.44</v>
      </c>
      <c r="D69" s="4">
        <v>0</v>
      </c>
      <c r="E69" s="15">
        <f t="shared" si="1"/>
        <v>-2232804.44</v>
      </c>
      <c r="F69" s="4">
        <f>SUMIF($B$2:$B$457,B69,$E$2:$E$457)-SUMIF(libros!$B$2:$B$446,bancos!B69,libros!$C$2:$C$446)</f>
        <v>0</v>
      </c>
    </row>
    <row r="70" spans="1:6" ht="12.75">
      <c r="A70" s="1">
        <v>40515</v>
      </c>
      <c r="B70">
        <v>111935</v>
      </c>
      <c r="C70" s="4">
        <v>60000</v>
      </c>
      <c r="D70" s="4">
        <v>0</v>
      </c>
      <c r="E70" s="15">
        <f t="shared" si="1"/>
        <v>-60000</v>
      </c>
      <c r="F70" s="4">
        <f>SUMIF($B$2:$B$457,B70,$E$2:$E$457)-SUMIF(libros!$B$2:$B$446,bancos!B70,libros!$C$2:$C$446)</f>
        <v>0</v>
      </c>
    </row>
    <row r="71" spans="1:6" ht="12.75">
      <c r="A71" s="1">
        <v>40515</v>
      </c>
      <c r="B71">
        <v>111942</v>
      </c>
      <c r="C71" s="4">
        <v>44140</v>
      </c>
      <c r="D71" s="4">
        <v>0</v>
      </c>
      <c r="E71" s="15">
        <f t="shared" si="1"/>
        <v>-44140</v>
      </c>
      <c r="F71" s="4">
        <f>SUMIF($B$2:$B$457,B71,$E$2:$E$457)-SUMIF(libros!$B$2:$B$446,bancos!B71,libros!$C$2:$C$446)</f>
        <v>0</v>
      </c>
    </row>
    <row r="72" spans="1:6" ht="12.75">
      <c r="A72" s="1">
        <v>40515</v>
      </c>
      <c r="B72">
        <v>111951</v>
      </c>
      <c r="C72" s="4">
        <v>231716.89</v>
      </c>
      <c r="D72" s="4">
        <v>0</v>
      </c>
      <c r="E72" s="15">
        <f t="shared" si="1"/>
        <v>-231716.89</v>
      </c>
      <c r="F72" s="4">
        <f>SUMIF($B$2:$B$457,B72,$E$2:$E$457)-SUMIF(libros!$B$2:$B$446,bancos!B72,libros!$C$2:$C$446)</f>
        <v>0</v>
      </c>
    </row>
    <row r="73" spans="1:6" ht="12.75">
      <c r="A73" s="1">
        <v>40518</v>
      </c>
      <c r="B73">
        <v>1045</v>
      </c>
      <c r="C73" s="4">
        <v>0</v>
      </c>
      <c r="D73" s="4">
        <v>746485.48</v>
      </c>
      <c r="E73" s="15">
        <f t="shared" si="1"/>
        <v>746485.48</v>
      </c>
      <c r="F73" s="4">
        <f>SUMIF($B$2:$B$457,B73,$E$2:$E$457)-SUMIF(libros!$B$2:$B$446,bancos!B73,libros!$C$2:$C$446)</f>
        <v>0</v>
      </c>
    </row>
    <row r="74" spans="1:6" ht="12.75">
      <c r="A74" s="1">
        <v>40518</v>
      </c>
      <c r="B74">
        <v>31736080</v>
      </c>
      <c r="C74" s="4">
        <v>0</v>
      </c>
      <c r="D74" s="4">
        <v>986658.6</v>
      </c>
      <c r="E74" s="15">
        <f t="shared" si="1"/>
        <v>986658.6</v>
      </c>
      <c r="F74" s="4">
        <f>SUMIF($B$2:$B$457,B74,$E$2:$E$457)-SUMIF(libros!$B$2:$B$446,bancos!B74,libros!$C$2:$C$446)</f>
        <v>0</v>
      </c>
    </row>
    <row r="75" spans="1:6" ht="12.75">
      <c r="A75" s="1">
        <v>40518</v>
      </c>
      <c r="B75">
        <v>31736081</v>
      </c>
      <c r="C75" s="4">
        <v>0</v>
      </c>
      <c r="D75" s="4">
        <v>14343753.47</v>
      </c>
      <c r="E75" s="15">
        <f t="shared" si="1"/>
        <v>14343753.47</v>
      </c>
      <c r="F75" s="4">
        <f>SUMIF($B$2:$B$457,B75,$E$2:$E$457)-SUMIF(libros!$B$2:$B$446,bancos!B75,libros!$C$2:$C$446)</f>
        <v>0</v>
      </c>
    </row>
    <row r="76" spans="1:6" ht="12.75">
      <c r="A76" s="1">
        <v>40518</v>
      </c>
      <c r="B76">
        <v>31742101</v>
      </c>
      <c r="C76" s="4">
        <v>0</v>
      </c>
      <c r="D76" s="4">
        <v>213415</v>
      </c>
      <c r="E76" s="15">
        <f t="shared" si="1"/>
        <v>213415</v>
      </c>
      <c r="F76" s="4">
        <f>SUMIF($B$2:$B$457,B76,$E$2:$E$457)-SUMIF(libros!$B$2:$B$446,bancos!B76,libros!$C$2:$C$446)</f>
        <v>0</v>
      </c>
    </row>
    <row r="77" spans="1:6" ht="12.75">
      <c r="A77" s="1">
        <v>40518</v>
      </c>
      <c r="B77">
        <v>38417944</v>
      </c>
      <c r="C77" s="4">
        <v>0</v>
      </c>
      <c r="D77" s="4">
        <v>765828.04</v>
      </c>
      <c r="E77" s="15">
        <f t="shared" si="1"/>
        <v>765828.04</v>
      </c>
      <c r="F77" s="4">
        <f>SUMIF($B$2:$B$457,B77,$E$2:$E$457)-SUMIF(libros!$B$2:$B$446,bancos!B77,libros!$C$2:$C$446)</f>
        <v>0</v>
      </c>
    </row>
    <row r="78" spans="1:6" ht="12.75">
      <c r="A78" s="1">
        <v>40518</v>
      </c>
      <c r="B78">
        <v>38417945</v>
      </c>
      <c r="C78" s="4">
        <v>0</v>
      </c>
      <c r="D78" s="4">
        <v>2278000</v>
      </c>
      <c r="E78" s="15">
        <f t="shared" si="1"/>
        <v>2278000</v>
      </c>
      <c r="F78" s="4">
        <f>SUMIF($B$2:$B$457,B78,$E$2:$E$457)-SUMIF(libros!$B$2:$B$446,bancos!B78,libros!$C$2:$C$446)</f>
        <v>0</v>
      </c>
    </row>
    <row r="79" spans="1:6" ht="12.75">
      <c r="A79" s="1">
        <v>40518</v>
      </c>
      <c r="B79">
        <v>38417947</v>
      </c>
      <c r="C79" s="4">
        <v>0</v>
      </c>
      <c r="D79" s="4">
        <v>591406</v>
      </c>
      <c r="E79" s="15">
        <f t="shared" si="1"/>
        <v>591406</v>
      </c>
      <c r="F79" s="4">
        <f>SUMIF($B$2:$B$457,B79,$E$2:$E$457)-SUMIF(libros!$B$2:$B$446,bancos!B79,libros!$C$2:$C$446)</f>
        <v>0</v>
      </c>
    </row>
    <row r="80" spans="1:6" ht="12.75">
      <c r="A80" s="1">
        <v>40518</v>
      </c>
      <c r="B80">
        <v>38417948</v>
      </c>
      <c r="C80" s="4">
        <v>0</v>
      </c>
      <c r="D80" s="4">
        <v>423976.9</v>
      </c>
      <c r="E80" s="15">
        <f t="shared" si="1"/>
        <v>423976.9</v>
      </c>
      <c r="F80" s="4">
        <f>SUMIF($B$2:$B$457,B80,$E$2:$E$457)-SUMIF(libros!$B$2:$B$446,bancos!B80,libros!$C$2:$C$446)</f>
        <v>0</v>
      </c>
    </row>
    <row r="81" spans="1:6" ht="12.75">
      <c r="A81" s="1">
        <v>40518</v>
      </c>
      <c r="B81">
        <v>38417950</v>
      </c>
      <c r="C81" s="4">
        <v>0</v>
      </c>
      <c r="D81" s="4">
        <v>4817626.84</v>
      </c>
      <c r="E81" s="15">
        <f t="shared" si="1"/>
        <v>4817626.84</v>
      </c>
      <c r="F81" s="4">
        <f>SUMIF($B$2:$B$457,B81,$E$2:$E$457)-SUMIF(libros!$B$2:$B$446,bancos!B81,libros!$C$2:$C$446)</f>
        <v>0</v>
      </c>
    </row>
    <row r="82" spans="1:6" ht="12.75">
      <c r="A82" s="1">
        <v>40518</v>
      </c>
      <c r="B82">
        <v>39053443</v>
      </c>
      <c r="C82" s="4">
        <v>0</v>
      </c>
      <c r="D82" s="4">
        <v>230000</v>
      </c>
      <c r="E82" s="15">
        <f t="shared" si="1"/>
        <v>230000</v>
      </c>
      <c r="F82" s="4">
        <f>SUMIF($B$2:$B$457,B82,$E$2:$E$457)-SUMIF(libros!$B$2:$B$446,bancos!B82,libros!$C$2:$C$446)</f>
        <v>0</v>
      </c>
    </row>
    <row r="83" spans="1:6" ht="12.75">
      <c r="A83" s="1">
        <v>40518</v>
      </c>
      <c r="B83">
        <v>39053444</v>
      </c>
      <c r="C83" s="4">
        <v>0</v>
      </c>
      <c r="D83" s="4">
        <v>75150</v>
      </c>
      <c r="E83" s="15">
        <f t="shared" si="1"/>
        <v>75150</v>
      </c>
      <c r="F83" s="4">
        <f>SUMIF($B$2:$B$457,B83,$E$2:$E$457)-SUMIF(libros!$B$2:$B$446,bancos!B83,libros!$C$2:$C$446)</f>
        <v>0</v>
      </c>
    </row>
    <row r="84" spans="1:6" ht="12.75">
      <c r="A84" s="1">
        <v>40518</v>
      </c>
      <c r="B84">
        <v>39053445</v>
      </c>
      <c r="C84" s="4">
        <v>0</v>
      </c>
      <c r="D84" s="4">
        <v>249430</v>
      </c>
      <c r="E84" s="15">
        <f t="shared" si="1"/>
        <v>249430</v>
      </c>
      <c r="F84" s="4">
        <f>SUMIF($B$2:$B$457,B84,$E$2:$E$457)-SUMIF(libros!$B$2:$B$446,bancos!B84,libros!$C$2:$C$446)</f>
        <v>0</v>
      </c>
    </row>
    <row r="85" spans="1:6" ht="12.75">
      <c r="A85" s="1">
        <v>40518</v>
      </c>
      <c r="B85">
        <v>39058422</v>
      </c>
      <c r="C85" s="4">
        <v>0</v>
      </c>
      <c r="D85" s="4">
        <v>369850</v>
      </c>
      <c r="E85" s="15">
        <f t="shared" si="1"/>
        <v>369850</v>
      </c>
      <c r="F85" s="4">
        <f>SUMIF($B$2:$B$457,B85,$E$2:$E$457)-SUMIF(libros!$B$2:$B$446,bancos!B85,libros!$C$2:$C$446)</f>
        <v>0</v>
      </c>
    </row>
    <row r="86" spans="1:6" ht="12.75">
      <c r="A86" s="1">
        <v>40518</v>
      </c>
      <c r="B86">
        <v>111761</v>
      </c>
      <c r="C86" s="4">
        <v>12744.72</v>
      </c>
      <c r="D86" s="4">
        <v>0</v>
      </c>
      <c r="E86" s="15">
        <f t="shared" si="1"/>
        <v>-12744.72</v>
      </c>
      <c r="F86" s="4">
        <f>SUMIF($B$2:$B$457,B86,$E$2:$E$457)-SUMIF(libros!$B$2:$B$446,bancos!B86,libros!$C$2:$C$446)</f>
        <v>-12744.72</v>
      </c>
    </row>
    <row r="87" spans="1:6" ht="12.75">
      <c r="A87" s="1">
        <v>40518</v>
      </c>
      <c r="B87">
        <v>111911</v>
      </c>
      <c r="C87" s="4">
        <v>170000</v>
      </c>
      <c r="D87" s="4">
        <v>0</v>
      </c>
      <c r="E87" s="15">
        <f t="shared" si="1"/>
        <v>-170000</v>
      </c>
      <c r="F87" s="4">
        <f>SUMIF($B$2:$B$457,B87,$E$2:$E$457)-SUMIF(libros!$B$2:$B$446,bancos!B87,libros!$C$2:$C$446)</f>
        <v>-170000</v>
      </c>
    </row>
    <row r="88" spans="1:6" ht="12.75">
      <c r="A88" s="1">
        <v>40518</v>
      </c>
      <c r="B88">
        <v>111914</v>
      </c>
      <c r="C88" s="4">
        <v>1191607.22</v>
      </c>
      <c r="D88" s="4">
        <v>0</v>
      </c>
      <c r="E88" s="15">
        <f t="shared" si="1"/>
        <v>-1191607.22</v>
      </c>
      <c r="F88" s="4">
        <f>SUMIF($B$2:$B$457,B88,$E$2:$E$457)-SUMIF(libros!$B$2:$B$446,bancos!B88,libros!$C$2:$C$446)</f>
        <v>-1191607.22</v>
      </c>
    </row>
    <row r="89" spans="1:6" ht="12.75">
      <c r="A89" s="1">
        <v>40518</v>
      </c>
      <c r="B89">
        <v>111916</v>
      </c>
      <c r="C89" s="4">
        <v>236114</v>
      </c>
      <c r="D89" s="4">
        <v>0</v>
      </c>
      <c r="E89" s="15">
        <f t="shared" si="1"/>
        <v>-236114</v>
      </c>
      <c r="F89" s="4">
        <f>SUMIF($B$2:$B$457,B89,$E$2:$E$457)-SUMIF(libros!$B$2:$B$446,bancos!B89,libros!$C$2:$C$446)</f>
        <v>-236114</v>
      </c>
    </row>
    <row r="90" spans="1:6" ht="12.75">
      <c r="A90" s="1">
        <v>40518</v>
      </c>
      <c r="B90">
        <v>111917</v>
      </c>
      <c r="C90" s="4">
        <v>67800</v>
      </c>
      <c r="D90" s="4">
        <v>0</v>
      </c>
      <c r="E90" s="15">
        <f t="shared" si="1"/>
        <v>-67800</v>
      </c>
      <c r="F90" s="4">
        <f>SUMIF($B$2:$B$457,B90,$E$2:$E$457)-SUMIF(libros!$B$2:$B$446,bancos!B90,libros!$C$2:$C$446)</f>
        <v>0</v>
      </c>
    </row>
    <row r="91" spans="1:6" ht="12.75">
      <c r="A91" s="1">
        <v>40518</v>
      </c>
      <c r="B91">
        <v>111923</v>
      </c>
      <c r="C91" s="4">
        <v>170690</v>
      </c>
      <c r="D91" s="4">
        <v>0</v>
      </c>
      <c r="E91" s="15">
        <f t="shared" si="1"/>
        <v>-170690</v>
      </c>
      <c r="F91" s="4">
        <f>SUMIF($B$2:$B$457,B91,$E$2:$E$457)-SUMIF(libros!$B$2:$B$446,bancos!B91,libros!$C$2:$C$446)</f>
        <v>0</v>
      </c>
    </row>
    <row r="92" spans="1:6" ht="12.75">
      <c r="A92" s="1">
        <v>40518</v>
      </c>
      <c r="B92">
        <v>111924</v>
      </c>
      <c r="C92" s="4">
        <v>78952.15</v>
      </c>
      <c r="D92" s="4">
        <v>0</v>
      </c>
      <c r="E92" s="15">
        <f t="shared" si="1"/>
        <v>-78952.15</v>
      </c>
      <c r="F92" s="4">
        <f>SUMIF($B$2:$B$457,B92,$E$2:$E$457)-SUMIF(libros!$B$2:$B$446,bancos!B92,libros!$C$2:$C$446)</f>
        <v>0</v>
      </c>
    </row>
    <row r="93" spans="1:6" ht="12.75">
      <c r="A93" s="1">
        <v>40518</v>
      </c>
      <c r="B93">
        <v>111927</v>
      </c>
      <c r="C93" s="4">
        <v>157657</v>
      </c>
      <c r="D93" s="4">
        <v>0</v>
      </c>
      <c r="E93" s="15">
        <f t="shared" si="1"/>
        <v>-157657</v>
      </c>
      <c r="F93" s="4">
        <f>SUMIF($B$2:$B$457,B93,$E$2:$E$457)-SUMIF(libros!$B$2:$B$446,bancos!B93,libros!$C$2:$C$446)</f>
        <v>0</v>
      </c>
    </row>
    <row r="94" spans="1:6" ht="12.75">
      <c r="A94" s="1">
        <v>40518</v>
      </c>
      <c r="B94">
        <v>111928</v>
      </c>
      <c r="C94" s="4">
        <v>50000</v>
      </c>
      <c r="D94" s="4">
        <v>0</v>
      </c>
      <c r="E94" s="15">
        <f t="shared" si="1"/>
        <v>-50000</v>
      </c>
      <c r="F94" s="4">
        <f>SUMIF($B$2:$B$457,B94,$E$2:$E$457)-SUMIF(libros!$B$2:$B$446,bancos!B94,libros!$C$2:$C$446)</f>
        <v>0</v>
      </c>
    </row>
    <row r="95" spans="1:6" ht="12.75">
      <c r="A95" s="1">
        <v>40518</v>
      </c>
      <c r="B95">
        <v>111930</v>
      </c>
      <c r="C95" s="4">
        <v>940005</v>
      </c>
      <c r="D95" s="4">
        <v>0</v>
      </c>
      <c r="E95" s="15">
        <f t="shared" si="1"/>
        <v>-940005</v>
      </c>
      <c r="F95" s="4">
        <f>SUMIF($B$2:$B$457,B95,$E$2:$E$457)-SUMIF(libros!$B$2:$B$446,bancos!B95,libros!$C$2:$C$446)</f>
        <v>0</v>
      </c>
    </row>
    <row r="96" spans="1:6" ht="12.75">
      <c r="A96" s="1">
        <v>40518</v>
      </c>
      <c r="B96">
        <v>111950</v>
      </c>
      <c r="C96" s="4">
        <v>62630</v>
      </c>
      <c r="D96" s="4">
        <v>0</v>
      </c>
      <c r="E96" s="15">
        <f t="shared" si="1"/>
        <v>-62630</v>
      </c>
      <c r="F96" s="4">
        <f>SUMIF($B$2:$B$457,B96,$E$2:$E$457)-SUMIF(libros!$B$2:$B$446,bancos!B96,libros!$C$2:$C$446)</f>
        <v>0</v>
      </c>
    </row>
    <row r="97" spans="1:6" ht="12.75">
      <c r="A97" s="1">
        <v>40519</v>
      </c>
      <c r="B97">
        <v>31736083</v>
      </c>
      <c r="C97" s="4">
        <v>0</v>
      </c>
      <c r="D97" s="4">
        <v>177000</v>
      </c>
      <c r="E97" s="15">
        <f t="shared" si="1"/>
        <v>177000</v>
      </c>
      <c r="F97" s="4">
        <f>SUMIF($B$2:$B$457,B97,$E$2:$E$457)-SUMIF(libros!$B$2:$B$446,bancos!B97,libros!$C$2:$C$446)</f>
        <v>0</v>
      </c>
    </row>
    <row r="98" spans="1:6" ht="12.75">
      <c r="A98" s="1">
        <v>40519</v>
      </c>
      <c r="B98">
        <v>31742102</v>
      </c>
      <c r="C98" s="4">
        <v>0</v>
      </c>
      <c r="D98" s="4">
        <v>125060</v>
      </c>
      <c r="E98" s="15">
        <f t="shared" si="1"/>
        <v>125060</v>
      </c>
      <c r="F98" s="4">
        <f>SUMIF($B$2:$B$457,B98,$E$2:$E$457)-SUMIF(libros!$B$2:$B$446,bancos!B98,libros!$C$2:$C$446)</f>
        <v>0</v>
      </c>
    </row>
    <row r="99" spans="1:6" ht="12.75">
      <c r="A99" s="1">
        <v>40519</v>
      </c>
      <c r="B99">
        <v>31742103</v>
      </c>
      <c r="C99" s="4">
        <v>0</v>
      </c>
      <c r="D99" s="4">
        <v>9770</v>
      </c>
      <c r="E99" s="15">
        <f t="shared" si="1"/>
        <v>9770</v>
      </c>
      <c r="F99" s="4">
        <f>SUMIF($B$2:$B$457,B99,$E$2:$E$457)-SUMIF(libros!$B$2:$B$446,bancos!B99,libros!$C$2:$C$446)</f>
        <v>0</v>
      </c>
    </row>
    <row r="100" spans="1:6" ht="12.75">
      <c r="A100" s="1">
        <v>40519</v>
      </c>
      <c r="B100">
        <v>31742104</v>
      </c>
      <c r="C100" s="4">
        <v>0</v>
      </c>
      <c r="D100" s="4">
        <v>136650</v>
      </c>
      <c r="E100" s="15">
        <f t="shared" si="1"/>
        <v>136650</v>
      </c>
      <c r="F100" s="4">
        <f>SUMIF($B$2:$B$457,B100,$E$2:$E$457)-SUMIF(libros!$B$2:$B$446,bancos!B100,libros!$C$2:$C$446)</f>
        <v>0</v>
      </c>
    </row>
    <row r="101" spans="1:6" ht="12.75">
      <c r="A101" s="1">
        <v>40519</v>
      </c>
      <c r="B101">
        <v>38417943</v>
      </c>
      <c r="C101" s="4">
        <v>0</v>
      </c>
      <c r="D101" s="4">
        <v>14925</v>
      </c>
      <c r="E101" s="15">
        <f t="shared" si="1"/>
        <v>14925</v>
      </c>
      <c r="F101" s="4">
        <f>SUMIF($B$2:$B$457,B101,$E$2:$E$457)-SUMIF(libros!$B$2:$B$446,bancos!B101,libros!$C$2:$C$446)</f>
        <v>0</v>
      </c>
    </row>
    <row r="102" spans="1:6" ht="12.75">
      <c r="A102" s="1">
        <v>40519</v>
      </c>
      <c r="B102">
        <v>38417946</v>
      </c>
      <c r="C102" s="4">
        <v>0</v>
      </c>
      <c r="D102" s="4">
        <v>27425</v>
      </c>
      <c r="E102" s="15">
        <f t="shared" si="1"/>
        <v>27425</v>
      </c>
      <c r="F102" s="4">
        <f>SUMIF($B$2:$B$457,B102,$E$2:$E$457)-SUMIF(libros!$B$2:$B$446,bancos!B102,libros!$C$2:$C$446)</f>
        <v>0</v>
      </c>
    </row>
    <row r="103" spans="1:6" ht="12.75">
      <c r="A103" s="1">
        <v>40519</v>
      </c>
      <c r="B103">
        <v>38417949</v>
      </c>
      <c r="C103" s="4">
        <v>0</v>
      </c>
      <c r="D103" s="4">
        <v>276580</v>
      </c>
      <c r="E103" s="15">
        <f t="shared" si="1"/>
        <v>276580</v>
      </c>
      <c r="F103" s="4">
        <f>SUMIF($B$2:$B$457,B103,$E$2:$E$457)-SUMIF(libros!$B$2:$B$446,bancos!B103,libros!$C$2:$C$446)</f>
        <v>0</v>
      </c>
    </row>
    <row r="104" spans="1:6" ht="12.75">
      <c r="A104" s="1">
        <v>40519</v>
      </c>
      <c r="B104">
        <v>39053446</v>
      </c>
      <c r="C104" s="4">
        <v>0</v>
      </c>
      <c r="D104" s="4">
        <v>400000</v>
      </c>
      <c r="E104" s="15">
        <f t="shared" si="1"/>
        <v>400000</v>
      </c>
      <c r="F104" s="4">
        <f>SUMIF($B$2:$B$457,B104,$E$2:$E$457)-SUMIF(libros!$B$2:$B$446,bancos!B104,libros!$C$2:$C$446)</f>
        <v>0</v>
      </c>
    </row>
    <row r="105" spans="1:6" ht="12.75">
      <c r="A105" s="1">
        <v>40519</v>
      </c>
      <c r="B105">
        <v>39053447</v>
      </c>
      <c r="C105" s="4">
        <v>0</v>
      </c>
      <c r="D105" s="4">
        <v>20325</v>
      </c>
      <c r="E105" s="15">
        <f t="shared" si="1"/>
        <v>20325</v>
      </c>
      <c r="F105" s="4">
        <f>SUMIF($B$2:$B$457,B105,$E$2:$E$457)-SUMIF(libros!$B$2:$B$446,bancos!B105,libros!$C$2:$C$446)</f>
        <v>0</v>
      </c>
    </row>
    <row r="106" spans="1:6" ht="12.75">
      <c r="A106" s="1">
        <v>40519</v>
      </c>
      <c r="B106">
        <v>39058423</v>
      </c>
      <c r="C106" s="4">
        <v>0</v>
      </c>
      <c r="D106" s="4">
        <v>40</v>
      </c>
      <c r="E106" s="15">
        <f t="shared" si="1"/>
        <v>40</v>
      </c>
      <c r="F106" s="4">
        <f>SUMIF($B$2:$B$457,B106,$E$2:$E$457)-SUMIF(libros!$B$2:$B$446,bancos!B106,libros!$C$2:$C$446)</f>
        <v>0</v>
      </c>
    </row>
    <row r="107" spans="1:6" ht="12.75">
      <c r="A107" s="1">
        <v>40519</v>
      </c>
      <c r="B107">
        <v>39058424</v>
      </c>
      <c r="C107" s="4">
        <v>0</v>
      </c>
      <c r="D107" s="4">
        <v>37820</v>
      </c>
      <c r="E107" s="15">
        <f t="shared" si="1"/>
        <v>37820</v>
      </c>
      <c r="F107" s="4">
        <f>SUMIF($B$2:$B$457,B107,$E$2:$E$457)-SUMIF(libros!$B$2:$B$446,bancos!B107,libros!$C$2:$C$446)</f>
        <v>0</v>
      </c>
    </row>
    <row r="108" spans="1:6" ht="12.75">
      <c r="A108" s="1">
        <v>40519</v>
      </c>
      <c r="B108">
        <v>46362154</v>
      </c>
      <c r="C108" s="4">
        <v>0</v>
      </c>
      <c r="D108" s="4">
        <v>3210</v>
      </c>
      <c r="E108" s="15">
        <f t="shared" si="1"/>
        <v>3210</v>
      </c>
      <c r="F108" s="4">
        <f>SUMIF($B$2:$B$457,B108,$E$2:$E$457)-SUMIF(libros!$B$2:$B$446,bancos!B108,libros!$C$2:$C$446)</f>
        <v>3210</v>
      </c>
    </row>
    <row r="109" spans="1:6" ht="12.75">
      <c r="A109" s="1">
        <v>40519</v>
      </c>
      <c r="B109">
        <v>46362661</v>
      </c>
      <c r="C109" s="4">
        <v>0</v>
      </c>
      <c r="D109" s="4">
        <v>25800</v>
      </c>
      <c r="E109" s="15">
        <f t="shared" si="1"/>
        <v>25800</v>
      </c>
      <c r="F109" s="4">
        <f>SUMIF($B$2:$B$457,B109,$E$2:$E$457)-SUMIF(libros!$B$2:$B$446,bancos!B109,libros!$C$2:$C$446)</f>
        <v>0</v>
      </c>
    </row>
    <row r="110" spans="1:6" ht="12.75">
      <c r="A110" s="1">
        <v>40519</v>
      </c>
      <c r="B110">
        <v>46364541</v>
      </c>
      <c r="C110" s="4">
        <v>0</v>
      </c>
      <c r="D110" s="4">
        <v>120000</v>
      </c>
      <c r="E110" s="15">
        <f t="shared" si="1"/>
        <v>120000</v>
      </c>
      <c r="F110" s="4">
        <f>SUMIF($B$2:$B$457,B110,$E$2:$E$457)-SUMIF(libros!$B$2:$B$446,bancos!B110,libros!$C$2:$C$446)</f>
        <v>0</v>
      </c>
    </row>
    <row r="111" spans="1:6" ht="12.75">
      <c r="A111" s="1">
        <v>40519</v>
      </c>
      <c r="B111">
        <v>46366331</v>
      </c>
      <c r="C111" s="4">
        <v>0</v>
      </c>
      <c r="D111" s="4">
        <v>3490</v>
      </c>
      <c r="E111" s="15">
        <f t="shared" si="1"/>
        <v>3490</v>
      </c>
      <c r="F111" s="4">
        <f>SUMIF($B$2:$B$457,B111,$E$2:$E$457)-SUMIF(libros!$B$2:$B$446,bancos!B111,libros!$C$2:$C$446)</f>
        <v>0</v>
      </c>
    </row>
    <row r="112" spans="1:6" ht="12.75">
      <c r="A112" s="1">
        <v>40519</v>
      </c>
      <c r="B112">
        <v>46375503</v>
      </c>
      <c r="C112" s="4">
        <v>0</v>
      </c>
      <c r="D112" s="4">
        <v>1355572.56</v>
      </c>
      <c r="E112" s="15">
        <f t="shared" si="1"/>
        <v>1355572.56</v>
      </c>
      <c r="F112" s="4">
        <f>SUMIF($B$2:$B$457,B112,$E$2:$E$457)-SUMIF(libros!$B$2:$B$446,bancos!B112,libros!$C$2:$C$446)</f>
        <v>1355572.56</v>
      </c>
    </row>
    <row r="113" spans="1:6" ht="12.75">
      <c r="A113" s="1">
        <v>40519</v>
      </c>
      <c r="B113">
        <v>46376278</v>
      </c>
      <c r="C113" s="4">
        <v>0</v>
      </c>
      <c r="D113" s="4">
        <v>14346</v>
      </c>
      <c r="E113" s="15">
        <f t="shared" si="1"/>
        <v>14346</v>
      </c>
      <c r="F113" s="4">
        <f>SUMIF($B$2:$B$457,B113,$E$2:$E$457)-SUMIF(libros!$B$2:$B$446,bancos!B113,libros!$C$2:$C$446)</f>
        <v>0</v>
      </c>
    </row>
    <row r="114" spans="1:6" ht="12.75">
      <c r="A114" s="1">
        <v>40519</v>
      </c>
      <c r="B114">
        <v>9052748</v>
      </c>
      <c r="C114" s="4">
        <v>0</v>
      </c>
      <c r="D114" s="4">
        <v>42807</v>
      </c>
      <c r="E114" s="15">
        <f t="shared" si="1"/>
        <v>42807</v>
      </c>
      <c r="F114" s="4">
        <f>SUMIF($B$2:$B$457,B114,$E$2:$E$457)-SUMIF(libros!$B$2:$B$446,bancos!B114,libros!$C$2:$C$446)</f>
        <v>0</v>
      </c>
    </row>
    <row r="115" spans="1:6" ht="12.75">
      <c r="A115" s="1">
        <v>40519</v>
      </c>
      <c r="B115">
        <v>11181479</v>
      </c>
      <c r="C115" s="4">
        <v>0</v>
      </c>
      <c r="D115" s="4">
        <v>199800</v>
      </c>
      <c r="E115" s="15">
        <f t="shared" si="1"/>
        <v>199800</v>
      </c>
      <c r="F115" s="4">
        <f>SUMIF($B$2:$B$457,B115,$E$2:$E$457)-SUMIF(libros!$B$2:$B$446,bancos!B115,libros!$C$2:$C$446)</f>
        <v>0</v>
      </c>
    </row>
    <row r="116" spans="1:6" ht="12.75">
      <c r="A116" s="1">
        <v>40519</v>
      </c>
      <c r="B116">
        <v>14464209</v>
      </c>
      <c r="C116" s="4">
        <v>0</v>
      </c>
      <c r="D116" s="4">
        <v>285183</v>
      </c>
      <c r="E116" s="15">
        <f t="shared" si="1"/>
        <v>285183</v>
      </c>
      <c r="F116" s="4">
        <f>SUMIF($B$2:$B$457,B116,$E$2:$E$457)-SUMIF(libros!$B$2:$B$446,bancos!B116,libros!$C$2:$C$446)</f>
        <v>0</v>
      </c>
    </row>
    <row r="117" spans="1:6" ht="12.75">
      <c r="A117" s="1">
        <v>40519</v>
      </c>
      <c r="B117">
        <v>14560973</v>
      </c>
      <c r="C117" s="4">
        <v>0</v>
      </c>
      <c r="D117" s="4">
        <v>634397</v>
      </c>
      <c r="E117" s="15">
        <f t="shared" si="1"/>
        <v>634397</v>
      </c>
      <c r="F117" s="4">
        <f>SUMIF($B$2:$B$457,B117,$E$2:$E$457)-SUMIF(libros!$B$2:$B$446,bancos!B117,libros!$C$2:$C$446)</f>
        <v>0</v>
      </c>
    </row>
    <row r="118" spans="1:6" ht="12.75">
      <c r="A118" s="1">
        <v>40519</v>
      </c>
      <c r="B118">
        <v>15200745</v>
      </c>
      <c r="C118" s="4">
        <v>0</v>
      </c>
      <c r="D118" s="4">
        <v>391081</v>
      </c>
      <c r="E118" s="15">
        <f t="shared" si="1"/>
        <v>391081</v>
      </c>
      <c r="F118" s="4">
        <f>SUMIF($B$2:$B$457,B118,$E$2:$E$457)-SUMIF(libros!$B$2:$B$446,bancos!B118,libros!$C$2:$C$446)</f>
        <v>0</v>
      </c>
    </row>
    <row r="119" spans="1:6" ht="12.75">
      <c r="A119" s="1">
        <v>40519</v>
      </c>
      <c r="B119">
        <v>111857</v>
      </c>
      <c r="C119" s="4">
        <v>1291050</v>
      </c>
      <c r="D119" s="4">
        <v>0</v>
      </c>
      <c r="E119" s="15">
        <f t="shared" si="1"/>
        <v>-1291050</v>
      </c>
      <c r="F119" s="4">
        <f>SUMIF($B$2:$B$457,B119,$E$2:$E$457)-SUMIF(libros!$B$2:$B$446,bancos!B119,libros!$C$2:$C$446)</f>
        <v>-1291050</v>
      </c>
    </row>
    <row r="120" spans="1:6" ht="12.75">
      <c r="A120" s="1">
        <v>40519</v>
      </c>
      <c r="B120">
        <v>111915</v>
      </c>
      <c r="C120" s="4">
        <v>120000</v>
      </c>
      <c r="D120" s="4">
        <v>0</v>
      </c>
      <c r="E120" s="15">
        <f t="shared" si="1"/>
        <v>-120000</v>
      </c>
      <c r="F120" s="4">
        <f>SUMIF($B$2:$B$457,B120,$E$2:$E$457)-SUMIF(libros!$B$2:$B$446,bancos!B120,libros!$C$2:$C$446)</f>
        <v>-120000</v>
      </c>
    </row>
    <row r="121" spans="1:6" ht="12.75">
      <c r="A121" s="1">
        <v>40519</v>
      </c>
      <c r="B121">
        <v>111941</v>
      </c>
      <c r="C121" s="4">
        <v>42000</v>
      </c>
      <c r="D121" s="4">
        <v>0</v>
      </c>
      <c r="E121" s="15">
        <f t="shared" si="1"/>
        <v>-42000</v>
      </c>
      <c r="F121" s="4">
        <f>SUMIF($B$2:$B$457,B121,$E$2:$E$457)-SUMIF(libros!$B$2:$B$446,bancos!B121,libros!$C$2:$C$446)</f>
        <v>0</v>
      </c>
    </row>
    <row r="122" spans="1:6" ht="12.75">
      <c r="A122" s="1">
        <v>40519</v>
      </c>
      <c r="B122">
        <v>111943</v>
      </c>
      <c r="C122" s="4">
        <v>42000</v>
      </c>
      <c r="D122" s="4">
        <v>0</v>
      </c>
      <c r="E122" s="15">
        <f t="shared" si="1"/>
        <v>-42000</v>
      </c>
      <c r="F122" s="4">
        <f>SUMIF($B$2:$B$457,B122,$E$2:$E$457)-SUMIF(libros!$B$2:$B$446,bancos!B122,libros!$C$2:$C$446)</f>
        <v>0</v>
      </c>
    </row>
    <row r="123" spans="1:6" ht="12.75">
      <c r="A123" s="1">
        <v>40519</v>
      </c>
      <c r="B123">
        <v>111946</v>
      </c>
      <c r="C123" s="4">
        <v>115000</v>
      </c>
      <c r="D123" s="4">
        <v>0</v>
      </c>
      <c r="E123" s="15">
        <f t="shared" si="1"/>
        <v>-115000</v>
      </c>
      <c r="F123" s="4">
        <f>SUMIF($B$2:$B$457,B123,$E$2:$E$457)-SUMIF(libros!$B$2:$B$446,bancos!B123,libros!$C$2:$C$446)</f>
        <v>0</v>
      </c>
    </row>
    <row r="124" spans="1:6" ht="12.75">
      <c r="A124" s="1">
        <v>40519</v>
      </c>
      <c r="B124">
        <v>111948</v>
      </c>
      <c r="C124" s="4">
        <v>46200</v>
      </c>
      <c r="D124" s="4">
        <v>0</v>
      </c>
      <c r="E124" s="15">
        <f t="shared" si="1"/>
        <v>-46200</v>
      </c>
      <c r="F124" s="4">
        <f>SUMIF($B$2:$B$457,B124,$E$2:$E$457)-SUMIF(libros!$B$2:$B$446,bancos!B124,libros!$C$2:$C$446)</f>
        <v>0</v>
      </c>
    </row>
    <row r="125" spans="1:6" ht="12.75">
      <c r="A125" s="1">
        <v>40519</v>
      </c>
      <c r="B125">
        <v>111949</v>
      </c>
      <c r="C125" s="4">
        <v>46200</v>
      </c>
      <c r="D125" s="4">
        <v>0</v>
      </c>
      <c r="E125" s="15">
        <f t="shared" si="1"/>
        <v>-46200</v>
      </c>
      <c r="F125" s="4">
        <f>SUMIF($B$2:$B$457,B125,$E$2:$E$457)-SUMIF(libros!$B$2:$B$446,bancos!B125,libros!$C$2:$C$446)</f>
        <v>0</v>
      </c>
    </row>
    <row r="126" spans="1:6" ht="12.75">
      <c r="A126" s="1">
        <v>40520</v>
      </c>
      <c r="B126">
        <v>96</v>
      </c>
      <c r="C126" s="4">
        <v>0</v>
      </c>
      <c r="D126" s="4">
        <v>4120997</v>
      </c>
      <c r="E126" s="15">
        <f t="shared" si="1"/>
        <v>4120997</v>
      </c>
      <c r="F126" s="4">
        <f>SUMIF($B$2:$B$457,B126,$E$2:$E$457)-SUMIF(libros!$B$2:$B$446,bancos!B126,libros!$C$2:$C$446)</f>
        <v>0</v>
      </c>
    </row>
    <row r="127" spans="1:6" ht="12.75">
      <c r="A127" s="1">
        <v>40520</v>
      </c>
      <c r="B127">
        <v>297</v>
      </c>
      <c r="C127" s="4">
        <v>0</v>
      </c>
      <c r="D127" s="4">
        <v>35000000</v>
      </c>
      <c r="E127" s="15">
        <f t="shared" si="1"/>
        <v>35000000</v>
      </c>
      <c r="F127" s="4">
        <f>SUMIF($B$2:$B$457,B127,$E$2:$E$457)-SUMIF(libros!$B$2:$B$446,bancos!B127,libros!$C$2:$C$446)</f>
        <v>0</v>
      </c>
    </row>
    <row r="128" spans="1:6" ht="12.75">
      <c r="A128" s="1">
        <v>40520</v>
      </c>
      <c r="B128">
        <v>31736084</v>
      </c>
      <c r="C128" s="4">
        <v>0</v>
      </c>
      <c r="D128" s="4">
        <v>631381</v>
      </c>
      <c r="E128" s="15">
        <f t="shared" si="1"/>
        <v>631381</v>
      </c>
      <c r="F128" s="4">
        <f>SUMIF($B$2:$B$457,B128,$E$2:$E$457)-SUMIF(libros!$B$2:$B$446,bancos!B128,libros!$C$2:$C$446)</f>
        <v>0</v>
      </c>
    </row>
    <row r="129" spans="1:6" ht="12.75">
      <c r="A129" s="1">
        <v>40520</v>
      </c>
      <c r="B129">
        <v>31742105</v>
      </c>
      <c r="C129" s="4">
        <v>0</v>
      </c>
      <c r="D129" s="4">
        <v>246510</v>
      </c>
      <c r="E129" s="15">
        <f t="shared" si="1"/>
        <v>246510</v>
      </c>
      <c r="F129" s="4">
        <f>SUMIF($B$2:$B$457,B129,$E$2:$E$457)-SUMIF(libros!$B$2:$B$446,bancos!B129,libros!$C$2:$C$446)</f>
        <v>0</v>
      </c>
    </row>
    <row r="130" spans="1:6" ht="12.75">
      <c r="A130" s="1">
        <v>40520</v>
      </c>
      <c r="B130">
        <v>38796342</v>
      </c>
      <c r="C130" s="4">
        <v>0</v>
      </c>
      <c r="D130" s="4">
        <v>192620</v>
      </c>
      <c r="E130" s="15">
        <f t="shared" si="1"/>
        <v>192620</v>
      </c>
      <c r="F130" s="4">
        <f>SUMIF($B$2:$B$457,B130,$E$2:$E$457)-SUMIF(libros!$B$2:$B$446,bancos!B130,libros!$C$2:$C$446)</f>
        <v>0</v>
      </c>
    </row>
    <row r="131" spans="1:6" ht="12.75">
      <c r="A131" s="1">
        <v>40520</v>
      </c>
      <c r="B131">
        <v>39053448</v>
      </c>
      <c r="C131" s="4">
        <v>0</v>
      </c>
      <c r="D131" s="4">
        <v>150000</v>
      </c>
      <c r="E131" s="15">
        <f aca="true" t="shared" si="2" ref="E131:E194">+D131-C131</f>
        <v>150000</v>
      </c>
      <c r="F131" s="4">
        <f>SUMIF($B$2:$B$457,B131,$E$2:$E$457)-SUMIF(libros!$B$2:$B$446,bancos!B131,libros!$C$2:$C$446)</f>
        <v>0</v>
      </c>
    </row>
    <row r="132" spans="1:6" ht="12.75">
      <c r="A132" s="1">
        <v>40520</v>
      </c>
      <c r="B132">
        <v>39053449</v>
      </c>
      <c r="C132" s="4">
        <v>0</v>
      </c>
      <c r="D132" s="4">
        <v>302145</v>
      </c>
      <c r="E132" s="15">
        <f t="shared" si="2"/>
        <v>302145</v>
      </c>
      <c r="F132" s="4">
        <f>SUMIF($B$2:$B$457,B132,$E$2:$E$457)-SUMIF(libros!$B$2:$B$446,bancos!B132,libros!$C$2:$C$446)</f>
        <v>0</v>
      </c>
    </row>
    <row r="133" spans="1:6" ht="12.75">
      <c r="A133" s="1">
        <v>40520</v>
      </c>
      <c r="B133">
        <v>39058425</v>
      </c>
      <c r="C133" s="4">
        <v>0</v>
      </c>
      <c r="D133" s="4">
        <v>1520</v>
      </c>
      <c r="E133" s="15">
        <f t="shared" si="2"/>
        <v>1520</v>
      </c>
      <c r="F133" s="4">
        <f>SUMIF($B$2:$B$457,B133,$E$2:$E$457)-SUMIF(libros!$B$2:$B$446,bancos!B133,libros!$C$2:$C$446)</f>
        <v>0</v>
      </c>
    </row>
    <row r="134" spans="1:6" ht="12.75">
      <c r="A134" s="1">
        <v>40520</v>
      </c>
      <c r="B134">
        <v>39058426</v>
      </c>
      <c r="C134" s="4">
        <v>0</v>
      </c>
      <c r="D134" s="4">
        <v>13482</v>
      </c>
      <c r="E134" s="15">
        <f t="shared" si="2"/>
        <v>13482</v>
      </c>
      <c r="F134" s="4">
        <f>SUMIF($B$2:$B$457,B134,$E$2:$E$457)-SUMIF(libros!$B$2:$B$446,bancos!B134,libros!$C$2:$C$446)</f>
        <v>0</v>
      </c>
    </row>
    <row r="135" spans="1:6" ht="12.75">
      <c r="A135" s="1">
        <v>40520</v>
      </c>
      <c r="B135">
        <v>39058427</v>
      </c>
      <c r="C135" s="4">
        <v>0</v>
      </c>
      <c r="D135" s="4">
        <v>185015</v>
      </c>
      <c r="E135" s="15">
        <f t="shared" si="2"/>
        <v>185015</v>
      </c>
      <c r="F135" s="4">
        <f>SUMIF($B$2:$B$457,B135,$E$2:$E$457)-SUMIF(libros!$B$2:$B$446,bancos!B135,libros!$C$2:$C$446)</f>
        <v>0</v>
      </c>
    </row>
    <row r="136" spans="1:6" ht="12.75">
      <c r="A136" s="1">
        <v>40520</v>
      </c>
      <c r="B136">
        <v>39058429</v>
      </c>
      <c r="C136" s="4">
        <v>0</v>
      </c>
      <c r="D136" s="4">
        <v>33395</v>
      </c>
      <c r="E136" s="15">
        <f t="shared" si="2"/>
        <v>33395</v>
      </c>
      <c r="F136" s="4">
        <f>SUMIF($B$2:$B$457,B136,$E$2:$E$457)-SUMIF(libros!$B$2:$B$446,bancos!B136,libros!$C$2:$C$446)</f>
        <v>0</v>
      </c>
    </row>
    <row r="137" spans="1:6" ht="12.75">
      <c r="A137" s="1">
        <v>40520</v>
      </c>
      <c r="B137">
        <v>39058430</v>
      </c>
      <c r="C137" s="4">
        <v>0</v>
      </c>
      <c r="D137" s="4">
        <v>500000</v>
      </c>
      <c r="E137" s="15">
        <f t="shared" si="2"/>
        <v>500000</v>
      </c>
      <c r="F137" s="4">
        <f>SUMIF($B$2:$B$457,B137,$E$2:$E$457)-SUMIF(libros!$B$2:$B$446,bancos!B137,libros!$C$2:$C$446)</f>
        <v>0</v>
      </c>
    </row>
    <row r="138" spans="1:6" ht="12.75">
      <c r="A138" s="1">
        <v>40520</v>
      </c>
      <c r="B138">
        <v>39058431</v>
      </c>
      <c r="C138" s="4">
        <v>0</v>
      </c>
      <c r="D138" s="4">
        <v>104935</v>
      </c>
      <c r="E138" s="15">
        <f t="shared" si="2"/>
        <v>104935</v>
      </c>
      <c r="F138" s="4">
        <f>SUMIF($B$2:$B$457,B138,$E$2:$E$457)-SUMIF(libros!$B$2:$B$446,bancos!B138,libros!$C$2:$C$446)</f>
        <v>0</v>
      </c>
    </row>
    <row r="139" spans="1:6" ht="12.75">
      <c r="A139" s="1">
        <v>40520</v>
      </c>
      <c r="B139">
        <v>39058432</v>
      </c>
      <c r="C139" s="4">
        <v>0</v>
      </c>
      <c r="D139" s="4">
        <v>37665</v>
      </c>
      <c r="E139" s="15">
        <f t="shared" si="2"/>
        <v>37665</v>
      </c>
      <c r="F139" s="4">
        <f>SUMIF($B$2:$B$457,B139,$E$2:$E$457)-SUMIF(libros!$B$2:$B$446,bancos!B139,libros!$C$2:$C$446)</f>
        <v>0</v>
      </c>
    </row>
    <row r="140" spans="1:6" ht="12.75">
      <c r="A140" s="1">
        <v>40520</v>
      </c>
      <c r="B140">
        <v>46378738</v>
      </c>
      <c r="C140" s="4">
        <v>0</v>
      </c>
      <c r="D140" s="4">
        <v>60000</v>
      </c>
      <c r="E140" s="15">
        <f t="shared" si="2"/>
        <v>60000</v>
      </c>
      <c r="F140" s="4">
        <f>SUMIF($B$2:$B$457,B140,$E$2:$E$457)-SUMIF(libros!$B$2:$B$446,bancos!B140,libros!$C$2:$C$446)</f>
        <v>-60000</v>
      </c>
    </row>
    <row r="141" spans="1:6" ht="12.75">
      <c r="A141" s="1">
        <v>40520</v>
      </c>
      <c r="B141">
        <v>46384764</v>
      </c>
      <c r="C141" s="4">
        <v>0</v>
      </c>
      <c r="D141" s="4">
        <v>581950</v>
      </c>
      <c r="E141" s="15">
        <f t="shared" si="2"/>
        <v>581950</v>
      </c>
      <c r="F141" s="4">
        <f>SUMIF($B$2:$B$457,B141,$E$2:$E$457)-SUMIF(libros!$B$2:$B$446,bancos!B141,libros!$C$2:$C$446)</f>
        <v>0</v>
      </c>
    </row>
    <row r="142" spans="1:6" ht="12.75">
      <c r="A142" s="1">
        <v>40520</v>
      </c>
      <c r="B142">
        <v>46386674</v>
      </c>
      <c r="C142" s="4">
        <v>0</v>
      </c>
      <c r="D142" s="4">
        <v>74245</v>
      </c>
      <c r="E142" s="15">
        <f t="shared" si="2"/>
        <v>74245</v>
      </c>
      <c r="F142" s="4">
        <f>SUMIF($B$2:$B$457,B142,$E$2:$E$457)-SUMIF(libros!$B$2:$B$446,bancos!B142,libros!$C$2:$C$446)</f>
        <v>0</v>
      </c>
    </row>
    <row r="143" spans="1:6" ht="12.75">
      <c r="A143" s="1">
        <v>40520</v>
      </c>
      <c r="B143">
        <v>111926</v>
      </c>
      <c r="C143" s="4">
        <v>7800</v>
      </c>
      <c r="D143" s="4">
        <v>0</v>
      </c>
      <c r="E143" s="15">
        <f t="shared" si="2"/>
        <v>-7800</v>
      </c>
      <c r="F143" s="4">
        <f>SUMIF($B$2:$B$457,B143,$E$2:$E$457)-SUMIF(libros!$B$2:$B$446,bancos!B143,libros!$C$2:$C$446)</f>
        <v>0</v>
      </c>
    </row>
    <row r="144" spans="1:6" ht="12.75">
      <c r="A144" s="1">
        <v>40520</v>
      </c>
      <c r="B144">
        <v>111952</v>
      </c>
      <c r="C144" s="4">
        <v>54425</v>
      </c>
      <c r="D144" s="4">
        <v>0</v>
      </c>
      <c r="E144" s="15">
        <f t="shared" si="2"/>
        <v>-54425</v>
      </c>
      <c r="F144" s="4">
        <f>SUMIF($B$2:$B$457,B144,$E$2:$E$457)-SUMIF(libros!$B$2:$B$446,bancos!B144,libros!$C$2:$C$446)</f>
        <v>0</v>
      </c>
    </row>
    <row r="145" spans="1:6" ht="12.75">
      <c r="A145" s="1">
        <v>40520</v>
      </c>
      <c r="B145">
        <v>111955</v>
      </c>
      <c r="C145" s="4">
        <v>7240</v>
      </c>
      <c r="D145" s="4">
        <v>0</v>
      </c>
      <c r="E145" s="15">
        <f t="shared" si="2"/>
        <v>-7240</v>
      </c>
      <c r="F145" s="4">
        <f>SUMIF($B$2:$B$457,B145,$E$2:$E$457)-SUMIF(libros!$B$2:$B$446,bancos!B145,libros!$C$2:$C$446)</f>
        <v>0</v>
      </c>
    </row>
    <row r="146" spans="1:6" ht="12.75">
      <c r="A146" s="1">
        <v>40520</v>
      </c>
      <c r="B146">
        <v>111956</v>
      </c>
      <c r="C146" s="4">
        <v>252115.45</v>
      </c>
      <c r="D146" s="4">
        <v>0</v>
      </c>
      <c r="E146" s="15">
        <f t="shared" si="2"/>
        <v>-252115.45</v>
      </c>
      <c r="F146" s="4">
        <f>SUMIF($B$2:$B$457,B146,$E$2:$E$457)-SUMIF(libros!$B$2:$B$446,bancos!B146,libros!$C$2:$C$446)</f>
        <v>0</v>
      </c>
    </row>
    <row r="147" spans="1:6" ht="12.75">
      <c r="A147" s="1">
        <v>40520</v>
      </c>
      <c r="B147">
        <v>111974</v>
      </c>
      <c r="C147" s="4">
        <v>1000000</v>
      </c>
      <c r="D147" s="4">
        <v>0</v>
      </c>
      <c r="E147" s="15">
        <f t="shared" si="2"/>
        <v>-1000000</v>
      </c>
      <c r="F147" s="4">
        <f>SUMIF($B$2:$B$457,B147,$E$2:$E$457)-SUMIF(libros!$B$2:$B$446,bancos!B147,libros!$C$2:$C$446)</f>
        <v>0</v>
      </c>
    </row>
    <row r="148" spans="1:6" ht="12.75">
      <c r="A148" s="1">
        <v>40520</v>
      </c>
      <c r="B148">
        <v>111976</v>
      </c>
      <c r="C148" s="4">
        <v>1235050</v>
      </c>
      <c r="D148" s="4">
        <v>0</v>
      </c>
      <c r="E148" s="15">
        <f t="shared" si="2"/>
        <v>-1235050</v>
      </c>
      <c r="F148" s="4">
        <f>SUMIF($B$2:$B$457,B148,$E$2:$E$457)-SUMIF(libros!$B$2:$B$446,bancos!B148,libros!$C$2:$C$446)</f>
        <v>0</v>
      </c>
    </row>
    <row r="149" spans="1:6" ht="12.75">
      <c r="A149" s="1">
        <v>40520</v>
      </c>
      <c r="B149">
        <v>111977</v>
      </c>
      <c r="C149" s="4">
        <v>1461717.95</v>
      </c>
      <c r="D149" s="4">
        <v>0</v>
      </c>
      <c r="E149" s="15">
        <f t="shared" si="2"/>
        <v>-1461717.95</v>
      </c>
      <c r="F149" s="4">
        <f>SUMIF($B$2:$B$457,B149,$E$2:$E$457)-SUMIF(libros!$B$2:$B$446,bancos!B149,libros!$C$2:$C$446)</f>
        <v>0</v>
      </c>
    </row>
    <row r="150" spans="1:6" ht="12.75">
      <c r="A150" s="1">
        <v>40520</v>
      </c>
      <c r="B150">
        <v>111979</v>
      </c>
      <c r="C150" s="4">
        <v>527890.66</v>
      </c>
      <c r="D150" s="4">
        <v>0</v>
      </c>
      <c r="E150" s="15">
        <f t="shared" si="2"/>
        <v>-527890.66</v>
      </c>
      <c r="F150" s="4">
        <f>SUMIF($B$2:$B$457,B150,$E$2:$E$457)-SUMIF(libros!$B$2:$B$446,bancos!B150,libros!$C$2:$C$446)</f>
        <v>0</v>
      </c>
    </row>
    <row r="151" spans="1:6" ht="12.75">
      <c r="A151" s="1">
        <v>40520</v>
      </c>
      <c r="B151">
        <v>111982</v>
      </c>
      <c r="C151" s="4">
        <v>1692399</v>
      </c>
      <c r="D151" s="4">
        <v>0</v>
      </c>
      <c r="E151" s="15">
        <f t="shared" si="2"/>
        <v>-1692399</v>
      </c>
      <c r="F151" s="4">
        <f>SUMIF($B$2:$B$457,B151,$E$2:$E$457)-SUMIF(libros!$B$2:$B$446,bancos!B151,libros!$C$2:$C$446)</f>
        <v>0</v>
      </c>
    </row>
    <row r="152" spans="1:6" ht="12.75">
      <c r="A152" s="1">
        <v>40520</v>
      </c>
      <c r="B152">
        <v>111984</v>
      </c>
      <c r="C152" s="4">
        <v>1314334</v>
      </c>
      <c r="D152" s="4">
        <v>0</v>
      </c>
      <c r="E152" s="15">
        <f t="shared" si="2"/>
        <v>-1314334</v>
      </c>
      <c r="F152" s="4">
        <f>SUMIF($B$2:$B$457,B152,$E$2:$E$457)-SUMIF(libros!$B$2:$B$446,bancos!B152,libros!$C$2:$C$446)</f>
        <v>0</v>
      </c>
    </row>
    <row r="153" spans="1:6" ht="12.75">
      <c r="A153" s="1">
        <v>40520</v>
      </c>
      <c r="B153">
        <v>31500038</v>
      </c>
      <c r="C153" s="4">
        <v>15954141</v>
      </c>
      <c r="D153" s="4">
        <v>0</v>
      </c>
      <c r="E153" s="15">
        <f t="shared" si="2"/>
        <v>-15954141</v>
      </c>
      <c r="F153" s="4">
        <f>SUMIF($B$2:$B$457,B153,$E$2:$E$457)-SUMIF(libros!$B$2:$B$446,bancos!B153,libros!$C$2:$C$446)</f>
        <v>0</v>
      </c>
    </row>
    <row r="154" spans="1:6" ht="12.75">
      <c r="A154" s="1">
        <v>40521</v>
      </c>
      <c r="B154">
        <v>31742106</v>
      </c>
      <c r="C154" s="4">
        <v>0</v>
      </c>
      <c r="D154" s="4">
        <v>236250</v>
      </c>
      <c r="E154" s="15">
        <f t="shared" si="2"/>
        <v>236250</v>
      </c>
      <c r="F154" s="4">
        <f>SUMIF($B$2:$B$457,B154,$E$2:$E$457)-SUMIF(libros!$B$2:$B$446,bancos!B154,libros!$C$2:$C$446)</f>
        <v>236250</v>
      </c>
    </row>
    <row r="155" spans="1:6" ht="12.75">
      <c r="A155" s="1">
        <v>40521</v>
      </c>
      <c r="B155">
        <v>39053450</v>
      </c>
      <c r="C155" s="4">
        <v>0</v>
      </c>
      <c r="D155" s="4">
        <v>400000</v>
      </c>
      <c r="E155" s="15">
        <f t="shared" si="2"/>
        <v>400000</v>
      </c>
      <c r="F155" s="4">
        <f>SUMIF($B$2:$B$457,B155,$E$2:$E$457)-SUMIF(libros!$B$2:$B$446,bancos!B155,libros!$C$2:$C$446)</f>
        <v>0</v>
      </c>
    </row>
    <row r="156" spans="1:6" ht="12.75">
      <c r="A156" s="1">
        <v>40521</v>
      </c>
      <c r="B156">
        <v>46396814</v>
      </c>
      <c r="C156" s="4">
        <v>0</v>
      </c>
      <c r="D156" s="4">
        <v>6600</v>
      </c>
      <c r="E156" s="15">
        <f t="shared" si="2"/>
        <v>6600</v>
      </c>
      <c r="F156" s="4">
        <f>SUMIF($B$2:$B$457,B156,$E$2:$E$457)-SUMIF(libros!$B$2:$B$446,bancos!B156,libros!$C$2:$C$446)</f>
        <v>0</v>
      </c>
    </row>
    <row r="157" spans="1:6" ht="12.75">
      <c r="A157" s="1">
        <v>40521</v>
      </c>
      <c r="B157">
        <v>46398176</v>
      </c>
      <c r="C157" s="4">
        <v>0</v>
      </c>
      <c r="D157" s="4">
        <v>26215</v>
      </c>
      <c r="E157" s="15">
        <f t="shared" si="2"/>
        <v>26215</v>
      </c>
      <c r="F157" s="4">
        <f>SUMIF($B$2:$B$457,B157,$E$2:$E$457)-SUMIF(libros!$B$2:$B$446,bancos!B157,libros!$C$2:$C$446)</f>
        <v>0</v>
      </c>
    </row>
    <row r="158" spans="1:6" ht="12.75">
      <c r="A158" s="1">
        <v>40521</v>
      </c>
      <c r="B158">
        <v>46399098</v>
      </c>
      <c r="C158" s="4">
        <v>0</v>
      </c>
      <c r="D158" s="4">
        <v>123782</v>
      </c>
      <c r="E158" s="15">
        <f t="shared" si="2"/>
        <v>123782</v>
      </c>
      <c r="F158" s="4">
        <f>SUMIF($B$2:$B$457,B158,$E$2:$E$457)-SUMIF(libros!$B$2:$B$446,bancos!B158,libros!$C$2:$C$446)</f>
        <v>0</v>
      </c>
    </row>
    <row r="159" spans="1:6" ht="12.75">
      <c r="A159" s="1">
        <v>40521</v>
      </c>
      <c r="B159">
        <v>46401812</v>
      </c>
      <c r="C159" s="4">
        <v>0</v>
      </c>
      <c r="D159" s="4">
        <v>297198</v>
      </c>
      <c r="E159" s="15">
        <f t="shared" si="2"/>
        <v>297198</v>
      </c>
      <c r="F159" s="4">
        <f>SUMIF($B$2:$B$457,B159,$E$2:$E$457)-SUMIF(libros!$B$2:$B$446,bancos!B159,libros!$C$2:$C$446)</f>
        <v>0</v>
      </c>
    </row>
    <row r="160" spans="1:6" ht="12.75">
      <c r="A160" s="1">
        <v>40521</v>
      </c>
      <c r="B160">
        <v>46403330</v>
      </c>
      <c r="C160" s="4">
        <v>0</v>
      </c>
      <c r="D160" s="4">
        <v>17850</v>
      </c>
      <c r="E160" s="15">
        <f t="shared" si="2"/>
        <v>17850</v>
      </c>
      <c r="F160" s="4">
        <f>SUMIF($B$2:$B$457,B160,$E$2:$E$457)-SUMIF(libros!$B$2:$B$446,bancos!B160,libros!$C$2:$C$446)</f>
        <v>0</v>
      </c>
    </row>
    <row r="161" spans="1:6" ht="12.75">
      <c r="A161" s="1">
        <v>40521</v>
      </c>
      <c r="B161">
        <v>39053451</v>
      </c>
      <c r="C161" s="4">
        <v>0</v>
      </c>
      <c r="D161" s="4">
        <v>127980</v>
      </c>
      <c r="E161" s="15">
        <f t="shared" si="2"/>
        <v>127980</v>
      </c>
      <c r="F161" s="4">
        <f>SUMIF($B$2:$B$457,B161,$E$2:$E$457)-SUMIF(libros!$B$2:$B$446,bancos!B161,libros!$C$2:$C$446)</f>
        <v>0</v>
      </c>
    </row>
    <row r="162" spans="1:6" ht="12.75">
      <c r="A162" s="1">
        <v>40521</v>
      </c>
      <c r="B162">
        <v>39053452</v>
      </c>
      <c r="C162" s="4">
        <v>0</v>
      </c>
      <c r="D162" s="4">
        <v>557150</v>
      </c>
      <c r="E162" s="15">
        <f t="shared" si="2"/>
        <v>557150</v>
      </c>
      <c r="F162" s="4">
        <f>SUMIF($B$2:$B$457,B162,$E$2:$E$457)-SUMIF(libros!$B$2:$B$446,bancos!B162,libros!$C$2:$C$446)</f>
        <v>0</v>
      </c>
    </row>
    <row r="163" spans="1:6" ht="12.75">
      <c r="A163" s="1">
        <v>40521</v>
      </c>
      <c r="B163">
        <v>39053453</v>
      </c>
      <c r="C163" s="4">
        <v>0</v>
      </c>
      <c r="D163" s="4">
        <v>125570</v>
      </c>
      <c r="E163" s="15">
        <f t="shared" si="2"/>
        <v>125570</v>
      </c>
      <c r="F163" s="4">
        <f>SUMIF($B$2:$B$457,B163,$E$2:$E$457)-SUMIF(libros!$B$2:$B$446,bancos!B163,libros!$C$2:$C$446)</f>
        <v>0</v>
      </c>
    </row>
    <row r="164" spans="1:6" ht="12.75">
      <c r="A164" s="1">
        <v>40521</v>
      </c>
      <c r="B164">
        <v>39058433</v>
      </c>
      <c r="C164" s="4">
        <v>0</v>
      </c>
      <c r="D164" s="4">
        <v>206100</v>
      </c>
      <c r="E164" s="15">
        <f t="shared" si="2"/>
        <v>206100</v>
      </c>
      <c r="F164" s="4">
        <f>SUMIF($B$2:$B$457,B164,$E$2:$E$457)-SUMIF(libros!$B$2:$B$446,bancos!B164,libros!$C$2:$C$446)</f>
        <v>0</v>
      </c>
    </row>
    <row r="165" spans="1:6" ht="12.75">
      <c r="A165" s="1">
        <v>40521</v>
      </c>
      <c r="B165">
        <v>46394962</v>
      </c>
      <c r="C165" s="4">
        <v>0</v>
      </c>
      <c r="D165" s="4">
        <v>153852</v>
      </c>
      <c r="E165" s="15">
        <f t="shared" si="2"/>
        <v>153852</v>
      </c>
      <c r="F165" s="4">
        <f>SUMIF($B$2:$B$457,B165,$E$2:$E$457)-SUMIF(libros!$B$2:$B$446,bancos!B165,libros!$C$2:$C$446)</f>
        <v>0</v>
      </c>
    </row>
    <row r="166" spans="1:6" ht="12.75">
      <c r="A166" s="1">
        <v>40521</v>
      </c>
      <c r="B166">
        <v>46395150</v>
      </c>
      <c r="C166" s="4">
        <v>0</v>
      </c>
      <c r="D166" s="4">
        <v>39778</v>
      </c>
      <c r="E166" s="15">
        <f t="shared" si="2"/>
        <v>39778</v>
      </c>
      <c r="F166" s="4">
        <f>SUMIF($B$2:$B$457,B166,$E$2:$E$457)-SUMIF(libros!$B$2:$B$446,bancos!B166,libros!$C$2:$C$446)</f>
        <v>0</v>
      </c>
    </row>
    <row r="167" spans="1:6" ht="12.75">
      <c r="A167" s="1">
        <v>40521</v>
      </c>
      <c r="B167">
        <v>9305189</v>
      </c>
      <c r="C167" s="4">
        <v>0</v>
      </c>
      <c r="D167" s="4">
        <v>19365</v>
      </c>
      <c r="E167" s="15">
        <f t="shared" si="2"/>
        <v>19365</v>
      </c>
      <c r="F167" s="4">
        <f>SUMIF($B$2:$B$457,B167,$E$2:$E$457)-SUMIF(libros!$B$2:$B$446,bancos!B167,libros!$C$2:$C$446)</f>
        <v>0</v>
      </c>
    </row>
    <row r="168" spans="1:6" ht="12.75">
      <c r="A168" s="1">
        <v>40521</v>
      </c>
      <c r="B168">
        <v>111704</v>
      </c>
      <c r="C168" s="4">
        <v>70000</v>
      </c>
      <c r="D168" s="4">
        <v>0</v>
      </c>
      <c r="E168" s="15">
        <f t="shared" si="2"/>
        <v>-70000</v>
      </c>
      <c r="F168" s="4">
        <f>SUMIF($B$2:$B$457,B168,$E$2:$E$457)-SUMIF(libros!$B$2:$B$446,bancos!B168,libros!$C$2:$C$446)</f>
        <v>-70000</v>
      </c>
    </row>
    <row r="169" spans="1:6" ht="12.75">
      <c r="A169" s="1">
        <v>40521</v>
      </c>
      <c r="B169">
        <v>111818</v>
      </c>
      <c r="C169" s="4">
        <v>84185</v>
      </c>
      <c r="D169" s="4">
        <v>0</v>
      </c>
      <c r="E169" s="15">
        <f t="shared" si="2"/>
        <v>-84185</v>
      </c>
      <c r="F169" s="4">
        <f>SUMIF($B$2:$B$457,B169,$E$2:$E$457)-SUMIF(libros!$B$2:$B$446,bancos!B169,libros!$C$2:$C$446)</f>
        <v>-84185</v>
      </c>
    </row>
    <row r="170" spans="1:6" ht="12.75">
      <c r="A170" s="1">
        <v>40521</v>
      </c>
      <c r="B170">
        <v>111922</v>
      </c>
      <c r="C170" s="4">
        <v>485000</v>
      </c>
      <c r="D170" s="4">
        <v>0</v>
      </c>
      <c r="E170" s="15">
        <f t="shared" si="2"/>
        <v>-485000</v>
      </c>
      <c r="F170" s="4">
        <f>SUMIF($B$2:$B$457,B170,$E$2:$E$457)-SUMIF(libros!$B$2:$B$446,bancos!B170,libros!$C$2:$C$446)</f>
        <v>0</v>
      </c>
    </row>
    <row r="171" spans="1:6" ht="12.75">
      <c r="A171" s="1">
        <v>40521</v>
      </c>
      <c r="B171">
        <v>111964</v>
      </c>
      <c r="C171" s="4">
        <v>220000</v>
      </c>
      <c r="D171" s="4">
        <v>0</v>
      </c>
      <c r="E171" s="15">
        <f t="shared" si="2"/>
        <v>-220000</v>
      </c>
      <c r="F171" s="4">
        <f>SUMIF($B$2:$B$457,B171,$E$2:$E$457)-SUMIF(libros!$B$2:$B$446,bancos!B171,libros!$C$2:$C$446)</f>
        <v>0</v>
      </c>
    </row>
    <row r="172" spans="1:6" ht="12.75">
      <c r="A172" s="1">
        <v>40521</v>
      </c>
      <c r="B172">
        <v>111981</v>
      </c>
      <c r="C172" s="4">
        <v>48642.04</v>
      </c>
      <c r="D172" s="4">
        <v>0</v>
      </c>
      <c r="E172" s="15">
        <f t="shared" si="2"/>
        <v>-48642.04</v>
      </c>
      <c r="F172" s="4">
        <f>SUMIF($B$2:$B$457,B172,$E$2:$E$457)-SUMIF(libros!$B$2:$B$446,bancos!B172,libros!$C$2:$C$446)</f>
        <v>0</v>
      </c>
    </row>
    <row r="173" spans="1:6" ht="12.75">
      <c r="A173" s="1">
        <v>40521</v>
      </c>
      <c r="B173">
        <v>111983</v>
      </c>
      <c r="C173" s="4">
        <v>802107</v>
      </c>
      <c r="D173" s="4">
        <v>0</v>
      </c>
      <c r="E173" s="15">
        <f t="shared" si="2"/>
        <v>-802107</v>
      </c>
      <c r="F173" s="4">
        <f>SUMIF($B$2:$B$457,B173,$E$2:$E$457)-SUMIF(libros!$B$2:$B$446,bancos!B173,libros!$C$2:$C$446)</f>
        <v>0</v>
      </c>
    </row>
    <row r="174" spans="1:6" ht="12.75">
      <c r="A174" s="1">
        <v>40521</v>
      </c>
      <c r="B174">
        <v>264</v>
      </c>
      <c r="C174" s="4">
        <v>45408</v>
      </c>
      <c r="D174" s="4">
        <v>0</v>
      </c>
      <c r="E174" s="15">
        <f t="shared" si="2"/>
        <v>-45408</v>
      </c>
      <c r="F174" s="4">
        <f>SUMIF($B$2:$B$457,B174,$E$2:$E$457)-SUMIF(libros!$B$2:$B$446,bancos!B174,libros!$C$2:$C$446)</f>
        <v>0</v>
      </c>
    </row>
    <row r="175" spans="1:6" ht="12.75">
      <c r="A175" s="1">
        <v>40522</v>
      </c>
      <c r="B175">
        <v>39053454</v>
      </c>
      <c r="C175" s="4">
        <v>0</v>
      </c>
      <c r="D175" s="4">
        <v>430000</v>
      </c>
      <c r="E175" s="15">
        <f t="shared" si="2"/>
        <v>430000</v>
      </c>
      <c r="F175" s="4">
        <f>SUMIF($B$2:$B$457,B175,$E$2:$E$457)-SUMIF(libros!$B$2:$B$446,bancos!B175,libros!$C$2:$C$446)</f>
        <v>0</v>
      </c>
    </row>
    <row r="176" spans="1:6" ht="12.75">
      <c r="A176" s="1">
        <v>40522</v>
      </c>
      <c r="B176">
        <v>39053455</v>
      </c>
      <c r="C176" s="4">
        <v>0</v>
      </c>
      <c r="D176" s="4">
        <v>23625</v>
      </c>
      <c r="E176" s="15">
        <f t="shared" si="2"/>
        <v>23625</v>
      </c>
      <c r="F176" s="4">
        <f>SUMIF($B$2:$B$457,B176,$E$2:$E$457)-SUMIF(libros!$B$2:$B$446,bancos!B176,libros!$C$2:$C$446)</f>
        <v>0</v>
      </c>
    </row>
    <row r="177" spans="1:6" ht="12.75">
      <c r="A177" s="1">
        <v>40522</v>
      </c>
      <c r="B177">
        <v>46413158</v>
      </c>
      <c r="C177" s="4">
        <v>0</v>
      </c>
      <c r="D177" s="4">
        <v>25621</v>
      </c>
      <c r="E177" s="15">
        <f t="shared" si="2"/>
        <v>25621</v>
      </c>
      <c r="F177" s="4">
        <f>SUMIF($B$2:$B$457,B177,$E$2:$E$457)-SUMIF(libros!$B$2:$B$446,bancos!B177,libros!$C$2:$C$446)</f>
        <v>0</v>
      </c>
    </row>
    <row r="178" spans="1:6" ht="12.75">
      <c r="A178" s="1">
        <v>40522</v>
      </c>
      <c r="B178">
        <v>46416774</v>
      </c>
      <c r="C178" s="4">
        <v>0</v>
      </c>
      <c r="D178" s="4">
        <v>100000</v>
      </c>
      <c r="E178" s="15">
        <f t="shared" si="2"/>
        <v>100000</v>
      </c>
      <c r="F178" s="4">
        <f>SUMIF($B$2:$B$457,B178,$E$2:$E$457)-SUMIF(libros!$B$2:$B$446,bancos!B178,libros!$C$2:$C$446)</f>
        <v>0</v>
      </c>
    </row>
    <row r="179" spans="1:6" ht="12.75">
      <c r="A179" s="1">
        <v>40522</v>
      </c>
      <c r="B179">
        <v>15331433</v>
      </c>
      <c r="C179" s="4">
        <v>0</v>
      </c>
      <c r="D179" s="4">
        <v>293250</v>
      </c>
      <c r="E179" s="15">
        <f t="shared" si="2"/>
        <v>293250</v>
      </c>
      <c r="F179" s="4">
        <f>SUMIF($B$2:$B$457,B179,$E$2:$E$457)-SUMIF(libros!$B$2:$B$446,bancos!B179,libros!$C$2:$C$446)</f>
        <v>0</v>
      </c>
    </row>
    <row r="180" spans="1:6" ht="12.75">
      <c r="A180" s="1">
        <v>40522</v>
      </c>
      <c r="B180">
        <v>16155916</v>
      </c>
      <c r="C180" s="4">
        <v>0</v>
      </c>
      <c r="D180" s="4">
        <v>145291</v>
      </c>
      <c r="E180" s="15">
        <f t="shared" si="2"/>
        <v>145291</v>
      </c>
      <c r="F180" s="4">
        <f>SUMIF($B$2:$B$457,B180,$E$2:$E$457)-SUMIF(libros!$B$2:$B$446,bancos!B180,libros!$C$2:$C$446)</f>
        <v>0</v>
      </c>
    </row>
    <row r="181" spans="1:6" ht="12.75">
      <c r="A181" s="1">
        <v>40522</v>
      </c>
      <c r="B181">
        <v>16170326</v>
      </c>
      <c r="C181" s="4">
        <v>0</v>
      </c>
      <c r="D181" s="4">
        <v>18406</v>
      </c>
      <c r="E181" s="15">
        <f t="shared" si="2"/>
        <v>18406</v>
      </c>
      <c r="F181" s="4">
        <f>SUMIF($B$2:$B$457,B181,$E$2:$E$457)-SUMIF(libros!$B$2:$B$446,bancos!B181,libros!$C$2:$C$446)</f>
        <v>0</v>
      </c>
    </row>
    <row r="182" spans="1:6" ht="12.75">
      <c r="A182" s="1">
        <v>40522</v>
      </c>
      <c r="B182">
        <v>16184288</v>
      </c>
      <c r="C182" s="4">
        <v>0</v>
      </c>
      <c r="D182" s="4">
        <v>508200</v>
      </c>
      <c r="E182" s="15">
        <f t="shared" si="2"/>
        <v>508200</v>
      </c>
      <c r="F182" s="4">
        <f>SUMIF($B$2:$B$457,B182,$E$2:$E$457)-SUMIF(libros!$B$2:$B$446,bancos!B182,libros!$C$2:$C$446)</f>
        <v>0</v>
      </c>
    </row>
    <row r="183" spans="1:6" ht="12.75">
      <c r="A183" s="1">
        <v>40522</v>
      </c>
      <c r="B183">
        <v>16233247</v>
      </c>
      <c r="C183" s="4">
        <v>0</v>
      </c>
      <c r="D183" s="4">
        <v>232837</v>
      </c>
      <c r="E183" s="15">
        <f t="shared" si="2"/>
        <v>232837</v>
      </c>
      <c r="F183" s="4">
        <f>SUMIF($B$2:$B$457,B183,$E$2:$E$457)-SUMIF(libros!$B$2:$B$446,bancos!B183,libros!$C$2:$C$446)</f>
        <v>0</v>
      </c>
    </row>
    <row r="184" spans="1:6" ht="12.75">
      <c r="A184" s="1">
        <v>40522</v>
      </c>
      <c r="B184">
        <v>5547701</v>
      </c>
      <c r="C184" s="4">
        <v>0</v>
      </c>
      <c r="D184" s="4">
        <v>4227426.6</v>
      </c>
      <c r="E184" s="15">
        <f t="shared" si="2"/>
        <v>4227426.6</v>
      </c>
      <c r="F184" s="4">
        <f>SUMIF($B$2:$B$457,B184,$E$2:$E$457)-SUMIF(libros!$B$2:$B$446,bancos!B184,libros!$C$2:$C$446)</f>
        <v>4227426.6</v>
      </c>
    </row>
    <row r="185" spans="1:6" ht="12.75">
      <c r="A185" s="1">
        <v>40522</v>
      </c>
      <c r="B185">
        <v>111702</v>
      </c>
      <c r="C185" s="4">
        <v>71153</v>
      </c>
      <c r="D185" s="4">
        <v>0</v>
      </c>
      <c r="E185" s="15">
        <f t="shared" si="2"/>
        <v>-71153</v>
      </c>
      <c r="F185" s="4">
        <f>SUMIF($B$2:$B$457,B185,$E$2:$E$457)-SUMIF(libros!$B$2:$B$446,bancos!B185,libros!$C$2:$C$446)</f>
        <v>-71153</v>
      </c>
    </row>
    <row r="186" spans="1:6" ht="12.75">
      <c r="A186" s="1">
        <v>40522</v>
      </c>
      <c r="B186">
        <v>111899</v>
      </c>
      <c r="C186" s="4">
        <v>28207</v>
      </c>
      <c r="D186" s="4">
        <v>0</v>
      </c>
      <c r="E186" s="15">
        <f t="shared" si="2"/>
        <v>-28207</v>
      </c>
      <c r="F186" s="4">
        <f>SUMIF($B$2:$B$457,B186,$E$2:$E$457)-SUMIF(libros!$B$2:$B$446,bancos!B186,libros!$C$2:$C$446)</f>
        <v>-28207</v>
      </c>
    </row>
    <row r="187" spans="1:6" ht="12.75">
      <c r="A187" s="1">
        <v>40522</v>
      </c>
      <c r="B187">
        <v>111953</v>
      </c>
      <c r="C187" s="4">
        <v>53750</v>
      </c>
      <c r="D187" s="4">
        <v>0</v>
      </c>
      <c r="E187" s="15">
        <f t="shared" si="2"/>
        <v>-53750</v>
      </c>
      <c r="F187" s="4">
        <f>SUMIF($B$2:$B$457,B187,$E$2:$E$457)-SUMIF(libros!$B$2:$B$446,bancos!B187,libros!$C$2:$C$446)</f>
        <v>0</v>
      </c>
    </row>
    <row r="188" spans="1:6" ht="12.75">
      <c r="A188" s="1">
        <v>40522</v>
      </c>
      <c r="B188">
        <v>111957</v>
      </c>
      <c r="C188" s="4">
        <v>4120997</v>
      </c>
      <c r="D188" s="4">
        <v>0</v>
      </c>
      <c r="E188" s="15">
        <f t="shared" si="2"/>
        <v>-4120997</v>
      </c>
      <c r="F188" s="4">
        <f>SUMIF($B$2:$B$457,B188,$E$2:$E$457)-SUMIF(libros!$B$2:$B$446,bancos!B188,libros!$C$2:$C$446)</f>
        <v>0</v>
      </c>
    </row>
    <row r="189" spans="1:6" ht="12.75">
      <c r="A189" s="1">
        <v>40522</v>
      </c>
      <c r="B189">
        <v>111958</v>
      </c>
      <c r="C189" s="4">
        <v>746485.48</v>
      </c>
      <c r="D189" s="4">
        <v>0</v>
      </c>
      <c r="E189" s="15">
        <f t="shared" si="2"/>
        <v>-746485.48</v>
      </c>
      <c r="F189" s="4">
        <f>SUMIF($B$2:$B$457,B189,$E$2:$E$457)-SUMIF(libros!$B$2:$B$446,bancos!B189,libros!$C$2:$C$446)</f>
        <v>0</v>
      </c>
    </row>
    <row r="190" spans="1:6" ht="12.75">
      <c r="A190" s="1">
        <v>40522</v>
      </c>
      <c r="B190">
        <v>111966</v>
      </c>
      <c r="C190" s="4">
        <v>452892</v>
      </c>
      <c r="D190" s="4">
        <v>0</v>
      </c>
      <c r="E190" s="15">
        <f t="shared" si="2"/>
        <v>-452892</v>
      </c>
      <c r="F190" s="4">
        <f>SUMIF($B$2:$B$457,B190,$E$2:$E$457)-SUMIF(libros!$B$2:$B$446,bancos!B190,libros!$C$2:$C$446)</f>
        <v>0</v>
      </c>
    </row>
    <row r="191" spans="1:6" ht="12.75">
      <c r="A191" s="1">
        <v>40522</v>
      </c>
      <c r="B191">
        <v>111970</v>
      </c>
      <c r="C191" s="4">
        <v>134769</v>
      </c>
      <c r="D191" s="4">
        <v>0</v>
      </c>
      <c r="E191" s="15">
        <f t="shared" si="2"/>
        <v>-134769</v>
      </c>
      <c r="F191" s="4">
        <f>SUMIF($B$2:$B$457,B191,$E$2:$E$457)-SUMIF(libros!$B$2:$B$446,bancos!B191,libros!$C$2:$C$446)</f>
        <v>0</v>
      </c>
    </row>
    <row r="192" spans="1:6" ht="12.75">
      <c r="A192" s="1">
        <v>40522</v>
      </c>
      <c r="B192">
        <v>111975</v>
      </c>
      <c r="C192" s="4">
        <v>1000000</v>
      </c>
      <c r="D192" s="4">
        <v>0</v>
      </c>
      <c r="E192" s="15">
        <f t="shared" si="2"/>
        <v>-1000000</v>
      </c>
      <c r="F192" s="4">
        <f>SUMIF($B$2:$B$457,B192,$E$2:$E$457)-SUMIF(libros!$B$2:$B$446,bancos!B192,libros!$C$2:$C$446)</f>
        <v>0</v>
      </c>
    </row>
    <row r="193" spans="1:6" ht="12.75">
      <c r="A193" s="1">
        <v>40522</v>
      </c>
      <c r="B193">
        <v>111978</v>
      </c>
      <c r="C193" s="4">
        <v>41967</v>
      </c>
      <c r="D193" s="4">
        <v>0</v>
      </c>
      <c r="E193" s="15">
        <f t="shared" si="2"/>
        <v>-41967</v>
      </c>
      <c r="F193" s="4">
        <f>SUMIF($B$2:$B$457,B193,$E$2:$E$457)-SUMIF(libros!$B$2:$B$446,bancos!B193,libros!$C$2:$C$446)</f>
        <v>0</v>
      </c>
    </row>
    <row r="194" spans="1:6" ht="12.75">
      <c r="A194" s="1">
        <v>40522</v>
      </c>
      <c r="B194">
        <v>111980</v>
      </c>
      <c r="C194" s="4">
        <v>229637</v>
      </c>
      <c r="D194" s="4">
        <v>0</v>
      </c>
      <c r="E194" s="15">
        <f t="shared" si="2"/>
        <v>-229637</v>
      </c>
      <c r="F194" s="4">
        <f>SUMIF($B$2:$B$457,B194,$E$2:$E$457)-SUMIF(libros!$B$2:$B$446,bancos!B194,libros!$C$2:$C$446)</f>
        <v>0</v>
      </c>
    </row>
    <row r="195" spans="1:6" ht="12.75">
      <c r="A195" s="1">
        <v>40522</v>
      </c>
      <c r="B195">
        <v>111993</v>
      </c>
      <c r="C195" s="4">
        <v>34924</v>
      </c>
      <c r="D195" s="4">
        <v>0</v>
      </c>
      <c r="E195" s="15">
        <f aca="true" t="shared" si="3" ref="E195:E258">+D195-C195</f>
        <v>-34924</v>
      </c>
      <c r="F195" s="4">
        <f>SUMIF($B$2:$B$457,B195,$E$2:$E$457)-SUMIF(libros!$B$2:$B$446,bancos!B195,libros!$C$2:$C$446)</f>
        <v>0</v>
      </c>
    </row>
    <row r="196" spans="1:6" ht="12.75">
      <c r="A196" s="1">
        <v>40522</v>
      </c>
      <c r="B196">
        <v>111997</v>
      </c>
      <c r="C196" s="4">
        <v>120000</v>
      </c>
      <c r="D196" s="4">
        <v>0</v>
      </c>
      <c r="E196" s="15">
        <f t="shared" si="3"/>
        <v>-120000</v>
      </c>
      <c r="F196" s="4">
        <f>SUMIF($B$2:$B$457,B196,$E$2:$E$457)-SUMIF(libros!$B$2:$B$446,bancos!B196,libros!$C$2:$C$446)</f>
        <v>0</v>
      </c>
    </row>
    <row r="197" spans="1:6" ht="12.75">
      <c r="A197" s="1">
        <v>40522</v>
      </c>
      <c r="B197">
        <v>14430649</v>
      </c>
      <c r="C197" s="4">
        <v>3258414</v>
      </c>
      <c r="D197" s="4">
        <v>0</v>
      </c>
      <c r="E197" s="15">
        <f t="shared" si="3"/>
        <v>-3258414</v>
      </c>
      <c r="F197" s="4">
        <f>SUMIF($B$2:$B$457,B197,$E$2:$E$457)-SUMIF(libros!$B$2:$B$446,bancos!B197,libros!$C$2:$C$446)</f>
        <v>0</v>
      </c>
    </row>
    <row r="198" spans="1:6" ht="12.75">
      <c r="A198" s="1">
        <v>40522</v>
      </c>
      <c r="B198">
        <v>14462245</v>
      </c>
      <c r="C198" s="4">
        <v>1320033</v>
      </c>
      <c r="D198" s="4">
        <v>0</v>
      </c>
      <c r="E198" s="15">
        <f t="shared" si="3"/>
        <v>-1320033</v>
      </c>
      <c r="F198" s="4">
        <f>SUMIF($B$2:$B$457,B198,$E$2:$E$457)-SUMIF(libros!$B$2:$B$446,bancos!B198,libros!$C$2:$C$446)</f>
        <v>0</v>
      </c>
    </row>
    <row r="199" spans="1:6" ht="12.75">
      <c r="A199" s="1">
        <v>40522</v>
      </c>
      <c r="B199">
        <v>15095974</v>
      </c>
      <c r="C199" s="4">
        <v>23993725</v>
      </c>
      <c r="D199" s="4">
        <v>0</v>
      </c>
      <c r="E199" s="15">
        <f t="shared" si="3"/>
        <v>-23993725</v>
      </c>
      <c r="F199" s="4">
        <f>SUMIF($B$2:$B$457,B199,$E$2:$E$457)-SUMIF(libros!$B$2:$B$446,bancos!B199,libros!$C$2:$C$446)</f>
        <v>0</v>
      </c>
    </row>
    <row r="200" spans="1:6" ht="12.75">
      <c r="A200" s="1">
        <v>40525</v>
      </c>
      <c r="B200">
        <v>1104615</v>
      </c>
      <c r="C200" s="4">
        <v>0</v>
      </c>
      <c r="D200" s="4">
        <v>10000000</v>
      </c>
      <c r="E200" s="15">
        <f t="shared" si="3"/>
        <v>10000000</v>
      </c>
      <c r="F200" s="4">
        <f>SUMIF($B$2:$B$457,B200,$E$2:$E$457)-SUMIF(libros!$B$2:$B$446,bancos!B200,libros!$C$2:$C$446)</f>
        <v>0</v>
      </c>
    </row>
    <row r="201" spans="1:6" ht="12.75">
      <c r="A201" s="1">
        <v>40525</v>
      </c>
      <c r="B201">
        <v>31736086</v>
      </c>
      <c r="C201" s="4">
        <v>0</v>
      </c>
      <c r="D201" s="4">
        <v>133198</v>
      </c>
      <c r="E201" s="15">
        <f t="shared" si="3"/>
        <v>133198</v>
      </c>
      <c r="F201" s="4">
        <f>SUMIF($B$2:$B$457,B201,$E$2:$E$457)-SUMIF(libros!$B$2:$B$446,bancos!B201,libros!$C$2:$C$446)</f>
        <v>0</v>
      </c>
    </row>
    <row r="202" spans="1:6" ht="12.75">
      <c r="A202" s="1">
        <v>40525</v>
      </c>
      <c r="B202">
        <v>31736088</v>
      </c>
      <c r="C202" s="4">
        <v>0</v>
      </c>
      <c r="D202" s="4">
        <v>240000</v>
      </c>
      <c r="E202" s="15">
        <f t="shared" si="3"/>
        <v>240000</v>
      </c>
      <c r="F202" s="4">
        <f>SUMIF($B$2:$B$457,B202,$E$2:$E$457)-SUMIF(libros!$B$2:$B$446,bancos!B202,libros!$C$2:$C$446)</f>
        <v>0</v>
      </c>
    </row>
    <row r="203" spans="1:6" ht="12.75">
      <c r="A203" s="1">
        <v>40525</v>
      </c>
      <c r="B203">
        <v>31736089</v>
      </c>
      <c r="C203" s="4">
        <v>0</v>
      </c>
      <c r="D203" s="4">
        <v>135000</v>
      </c>
      <c r="E203" s="15">
        <f t="shared" si="3"/>
        <v>135000</v>
      </c>
      <c r="F203" s="4">
        <f>SUMIF($B$2:$B$457,B203,$E$2:$E$457)-SUMIF(libros!$B$2:$B$446,bancos!B203,libros!$C$2:$C$446)</f>
        <v>0</v>
      </c>
    </row>
    <row r="204" spans="1:6" ht="12.75">
      <c r="A204" s="1">
        <v>40525</v>
      </c>
      <c r="B204">
        <v>31736092</v>
      </c>
      <c r="C204" s="4">
        <v>0</v>
      </c>
      <c r="D204" s="4">
        <v>307668.4</v>
      </c>
      <c r="E204" s="15">
        <f t="shared" si="3"/>
        <v>307668.4</v>
      </c>
      <c r="F204" s="4">
        <f>SUMIF($B$2:$B$457,B204,$E$2:$E$457)-SUMIF(libros!$B$2:$B$446,bancos!B204,libros!$C$2:$C$446)</f>
        <v>0</v>
      </c>
    </row>
    <row r="205" spans="1:6" ht="12.75">
      <c r="A205" s="1">
        <v>40525</v>
      </c>
      <c r="B205">
        <v>31736093</v>
      </c>
      <c r="C205" s="4">
        <v>0</v>
      </c>
      <c r="D205" s="4">
        <v>1790383</v>
      </c>
      <c r="E205" s="15">
        <f t="shared" si="3"/>
        <v>1790383</v>
      </c>
      <c r="F205" s="4">
        <f>SUMIF($B$2:$B$457,B205,$E$2:$E$457)-SUMIF(libros!$B$2:$B$446,bancos!B205,libros!$C$2:$C$446)</f>
        <v>0</v>
      </c>
    </row>
    <row r="206" spans="1:6" ht="12.75">
      <c r="A206" s="1">
        <v>40525</v>
      </c>
      <c r="B206">
        <v>31736094</v>
      </c>
      <c r="C206" s="4">
        <v>0</v>
      </c>
      <c r="D206" s="4">
        <v>2299418.58</v>
      </c>
      <c r="E206" s="15">
        <f t="shared" si="3"/>
        <v>2299418.58</v>
      </c>
      <c r="F206" s="4">
        <f>SUMIF($B$2:$B$457,B206,$E$2:$E$457)-SUMIF(libros!$B$2:$B$446,bancos!B206,libros!$C$2:$C$446)</f>
        <v>0</v>
      </c>
    </row>
    <row r="207" spans="1:6" ht="12.75">
      <c r="A207" s="1">
        <v>40525</v>
      </c>
      <c r="B207">
        <v>31742107</v>
      </c>
      <c r="C207" s="4">
        <v>0</v>
      </c>
      <c r="D207" s="4">
        <v>97895</v>
      </c>
      <c r="E207" s="15">
        <f t="shared" si="3"/>
        <v>97895</v>
      </c>
      <c r="F207" s="4">
        <f>SUMIF($B$2:$B$457,B207,$E$2:$E$457)-SUMIF(libros!$B$2:$B$446,bancos!B207,libros!$C$2:$C$446)</f>
        <v>0</v>
      </c>
    </row>
    <row r="208" spans="1:6" ht="12.75">
      <c r="A208" s="1">
        <v>40525</v>
      </c>
      <c r="B208">
        <v>31742108</v>
      </c>
      <c r="C208" s="4">
        <v>0</v>
      </c>
      <c r="D208" s="4">
        <v>282505</v>
      </c>
      <c r="E208" s="15">
        <f t="shared" si="3"/>
        <v>282505</v>
      </c>
      <c r="F208" s="4">
        <f>SUMIF($B$2:$B$457,B208,$E$2:$E$457)-SUMIF(libros!$B$2:$B$446,bancos!B208,libros!$C$2:$C$446)</f>
        <v>0</v>
      </c>
    </row>
    <row r="209" spans="1:6" ht="12.75">
      <c r="A209" s="1">
        <v>40525</v>
      </c>
      <c r="B209">
        <v>31742109</v>
      </c>
      <c r="C209" s="4">
        <v>0</v>
      </c>
      <c r="D209" s="4">
        <v>135065</v>
      </c>
      <c r="E209" s="15">
        <f t="shared" si="3"/>
        <v>135065</v>
      </c>
      <c r="F209" s="4">
        <f>SUMIF($B$2:$B$457,B209,$E$2:$E$457)-SUMIF(libros!$B$2:$B$446,bancos!B209,libros!$C$2:$C$446)</f>
        <v>0</v>
      </c>
    </row>
    <row r="210" spans="1:6" ht="12.75">
      <c r="A210" s="1">
        <v>40525</v>
      </c>
      <c r="B210">
        <v>31742110</v>
      </c>
      <c r="C210" s="4">
        <v>0</v>
      </c>
      <c r="D210" s="4">
        <v>92245</v>
      </c>
      <c r="E210" s="15">
        <f t="shared" si="3"/>
        <v>92245</v>
      </c>
      <c r="F210" s="4">
        <f>SUMIF($B$2:$B$457,B210,$E$2:$E$457)-SUMIF(libros!$B$2:$B$446,bancos!B210,libros!$C$2:$C$446)</f>
        <v>0</v>
      </c>
    </row>
    <row r="211" spans="1:6" ht="12.75">
      <c r="A211" s="1">
        <v>40525</v>
      </c>
      <c r="B211">
        <v>38796343</v>
      </c>
      <c r="C211" s="4">
        <v>0</v>
      </c>
      <c r="D211" s="4">
        <v>1760579</v>
      </c>
      <c r="E211" s="15">
        <f t="shared" si="3"/>
        <v>1760579</v>
      </c>
      <c r="F211" s="4">
        <f>SUMIF($B$2:$B$457,B211,$E$2:$E$457)-SUMIF(libros!$B$2:$B$446,bancos!B211,libros!$C$2:$C$446)</f>
        <v>0</v>
      </c>
    </row>
    <row r="212" spans="1:6" ht="12.75">
      <c r="A212" s="1">
        <v>40525</v>
      </c>
      <c r="B212">
        <v>38796345</v>
      </c>
      <c r="C212" s="4">
        <v>0</v>
      </c>
      <c r="D212" s="4">
        <v>117175</v>
      </c>
      <c r="E212" s="15">
        <f t="shared" si="3"/>
        <v>117175</v>
      </c>
      <c r="F212" s="4">
        <f>SUMIF($B$2:$B$457,B212,$E$2:$E$457)-SUMIF(libros!$B$2:$B$446,bancos!B212,libros!$C$2:$C$446)</f>
        <v>0</v>
      </c>
    </row>
    <row r="213" spans="1:6" ht="12.75">
      <c r="A213" s="1">
        <v>40525</v>
      </c>
      <c r="B213">
        <v>39053456</v>
      </c>
      <c r="C213" s="4">
        <v>0</v>
      </c>
      <c r="D213" s="4">
        <v>330000</v>
      </c>
      <c r="E213" s="15">
        <f t="shared" si="3"/>
        <v>330000</v>
      </c>
      <c r="F213" s="4">
        <f>SUMIF($B$2:$B$457,B213,$E$2:$E$457)-SUMIF(libros!$B$2:$B$446,bancos!B213,libros!$C$2:$C$446)</f>
        <v>0</v>
      </c>
    </row>
    <row r="214" spans="1:6" ht="12.75">
      <c r="A214" s="1">
        <v>40525</v>
      </c>
      <c r="B214">
        <v>39053457</v>
      </c>
      <c r="C214" s="4">
        <v>0</v>
      </c>
      <c r="D214" s="4">
        <v>158165</v>
      </c>
      <c r="E214" s="15">
        <f t="shared" si="3"/>
        <v>158165</v>
      </c>
      <c r="F214" s="4">
        <f>SUMIF($B$2:$B$457,B214,$E$2:$E$457)-SUMIF(libros!$B$2:$B$446,bancos!B214,libros!$C$2:$C$446)</f>
        <v>0</v>
      </c>
    </row>
    <row r="215" spans="1:6" ht="12.75">
      <c r="A215" s="1">
        <v>40525</v>
      </c>
      <c r="B215">
        <v>39053458</v>
      </c>
      <c r="C215" s="4">
        <v>0</v>
      </c>
      <c r="D215" s="4">
        <v>238390</v>
      </c>
      <c r="E215" s="15">
        <f t="shared" si="3"/>
        <v>238390</v>
      </c>
      <c r="F215" s="4">
        <f>SUMIF($B$2:$B$457,B215,$E$2:$E$457)-SUMIF(libros!$B$2:$B$446,bancos!B215,libros!$C$2:$C$446)</f>
        <v>0</v>
      </c>
    </row>
    <row r="216" spans="1:6" ht="12.75">
      <c r="A216" s="1">
        <v>40525</v>
      </c>
      <c r="B216">
        <v>39058434</v>
      </c>
      <c r="C216" s="4">
        <v>0</v>
      </c>
      <c r="D216" s="4">
        <v>335960</v>
      </c>
      <c r="E216" s="15">
        <f t="shared" si="3"/>
        <v>335960</v>
      </c>
      <c r="F216" s="4">
        <f>SUMIF($B$2:$B$457,B216,$E$2:$E$457)-SUMIF(libros!$B$2:$B$446,bancos!B216,libros!$C$2:$C$446)</f>
        <v>0</v>
      </c>
    </row>
    <row r="217" spans="1:6" ht="12.75">
      <c r="A217" s="1">
        <v>40525</v>
      </c>
      <c r="B217">
        <v>46427534</v>
      </c>
      <c r="C217" s="4">
        <v>0</v>
      </c>
      <c r="D217" s="4">
        <v>97000</v>
      </c>
      <c r="E217" s="15">
        <f t="shared" si="3"/>
        <v>97000</v>
      </c>
      <c r="F217" s="4">
        <f>SUMIF($B$2:$B$457,B217,$E$2:$E$457)-SUMIF(libros!$B$2:$B$446,bancos!B217,libros!$C$2:$C$446)</f>
        <v>97000</v>
      </c>
    </row>
    <row r="218" spans="1:6" ht="12.75">
      <c r="A218" s="1">
        <v>40525</v>
      </c>
      <c r="B218">
        <v>46427692</v>
      </c>
      <c r="C218" s="4">
        <v>0</v>
      </c>
      <c r="D218" s="4">
        <v>2860</v>
      </c>
      <c r="E218" s="15">
        <f t="shared" si="3"/>
        <v>2860</v>
      </c>
      <c r="F218" s="4">
        <f>SUMIF($B$2:$B$457,B218,$E$2:$E$457)-SUMIF(libros!$B$2:$B$446,bancos!B218,libros!$C$2:$C$446)</f>
        <v>0</v>
      </c>
    </row>
    <row r="219" spans="1:6" ht="12.75">
      <c r="A219" s="1">
        <v>40525</v>
      </c>
      <c r="B219">
        <v>3654</v>
      </c>
      <c r="C219" s="4">
        <v>0</v>
      </c>
      <c r="D219" s="4">
        <v>5086920</v>
      </c>
      <c r="E219" s="15">
        <f t="shared" si="3"/>
        <v>5086920</v>
      </c>
      <c r="F219" s="4">
        <f>SUMIF($B$2:$B$457,B219,$E$2:$E$457)-SUMIF(libros!$B$2:$B$446,bancos!B219,libros!$C$2:$C$446)</f>
        <v>5086920</v>
      </c>
    </row>
    <row r="220" spans="1:6" ht="12.75">
      <c r="A220" s="1">
        <v>40525</v>
      </c>
      <c r="B220">
        <v>8435458</v>
      </c>
      <c r="C220" s="4">
        <v>0</v>
      </c>
      <c r="D220" s="4">
        <v>25371</v>
      </c>
      <c r="E220" s="15">
        <f t="shared" si="3"/>
        <v>25371</v>
      </c>
      <c r="F220" s="4">
        <f>SUMIF($B$2:$B$457,B220,$E$2:$E$457)-SUMIF(libros!$B$2:$B$446,bancos!B220,libros!$C$2:$C$446)</f>
        <v>25371</v>
      </c>
    </row>
    <row r="221" spans="1:6" ht="12.75">
      <c r="A221" s="1">
        <v>40525</v>
      </c>
      <c r="B221">
        <v>13304905</v>
      </c>
      <c r="C221" s="4">
        <v>0</v>
      </c>
      <c r="D221" s="4">
        <v>788008</v>
      </c>
      <c r="E221" s="15">
        <f t="shared" si="3"/>
        <v>788008</v>
      </c>
      <c r="F221" s="4">
        <f>SUMIF($B$2:$B$457,B221,$E$2:$E$457)-SUMIF(libros!$B$2:$B$446,bancos!B221,libros!$C$2:$C$446)</f>
        <v>0</v>
      </c>
    </row>
    <row r="222" spans="1:6" ht="12.75">
      <c r="A222" s="1">
        <v>40525</v>
      </c>
      <c r="B222">
        <v>111759</v>
      </c>
      <c r="C222" s="4">
        <v>20272.2</v>
      </c>
      <c r="D222" s="4">
        <v>0</v>
      </c>
      <c r="E222" s="15">
        <f t="shared" si="3"/>
        <v>-20272.2</v>
      </c>
      <c r="F222" s="4">
        <f>SUMIF($B$2:$B$457,B222,$E$2:$E$457)-SUMIF(libros!$B$2:$B$446,bancos!B222,libros!$C$2:$C$446)</f>
        <v>-20272.2</v>
      </c>
    </row>
    <row r="223" spans="1:6" ht="12.75">
      <c r="A223" s="1">
        <v>40525</v>
      </c>
      <c r="B223">
        <v>111932</v>
      </c>
      <c r="C223" s="4">
        <v>294276.75</v>
      </c>
      <c r="D223" s="4">
        <v>0</v>
      </c>
      <c r="E223" s="15">
        <f t="shared" si="3"/>
        <v>-294276.75</v>
      </c>
      <c r="F223" s="4">
        <f>SUMIF($B$2:$B$457,B223,$E$2:$E$457)-SUMIF(libros!$B$2:$B$446,bancos!B223,libros!$C$2:$C$446)</f>
        <v>0</v>
      </c>
    </row>
    <row r="224" spans="1:6" ht="12.75">
      <c r="A224" s="1">
        <v>40525</v>
      </c>
      <c r="B224">
        <v>111936</v>
      </c>
      <c r="C224" s="4">
        <v>90000</v>
      </c>
      <c r="D224" s="4">
        <v>0</v>
      </c>
      <c r="E224" s="15">
        <f t="shared" si="3"/>
        <v>-90000</v>
      </c>
      <c r="F224" s="4">
        <f>SUMIF($B$2:$B$457,B224,$E$2:$E$457)-SUMIF(libros!$B$2:$B$446,bancos!B224,libros!$C$2:$C$446)</f>
        <v>0</v>
      </c>
    </row>
    <row r="225" spans="1:6" ht="12.75">
      <c r="A225" s="1">
        <v>40525</v>
      </c>
      <c r="B225">
        <v>111937</v>
      </c>
      <c r="C225" s="4">
        <v>168283.1</v>
      </c>
      <c r="D225" s="4">
        <v>0</v>
      </c>
      <c r="E225" s="15">
        <f t="shared" si="3"/>
        <v>-168283.1</v>
      </c>
      <c r="F225" s="4">
        <f>SUMIF($B$2:$B$457,B225,$E$2:$E$457)-SUMIF(libros!$B$2:$B$446,bancos!B225,libros!$C$2:$C$446)</f>
        <v>0</v>
      </c>
    </row>
    <row r="226" spans="1:6" ht="12.75">
      <c r="A226" s="1">
        <v>40525</v>
      </c>
      <c r="B226">
        <v>111938</v>
      </c>
      <c r="C226" s="4">
        <v>53888</v>
      </c>
      <c r="D226" s="4">
        <v>0</v>
      </c>
      <c r="E226" s="15">
        <f t="shared" si="3"/>
        <v>-53888</v>
      </c>
      <c r="F226" s="4">
        <f>SUMIF($B$2:$B$457,B226,$E$2:$E$457)-SUMIF(libros!$B$2:$B$446,bancos!B226,libros!$C$2:$C$446)</f>
        <v>0</v>
      </c>
    </row>
    <row r="227" spans="1:6" ht="12.75">
      <c r="A227" s="1">
        <v>40525</v>
      </c>
      <c r="B227">
        <v>111954</v>
      </c>
      <c r="C227" s="4">
        <v>125355</v>
      </c>
      <c r="D227" s="4">
        <v>0</v>
      </c>
      <c r="E227" s="15">
        <f t="shared" si="3"/>
        <v>-125355</v>
      </c>
      <c r="F227" s="4">
        <f>SUMIF($B$2:$B$457,B227,$E$2:$E$457)-SUMIF(libros!$B$2:$B$446,bancos!B227,libros!$C$2:$C$446)</f>
        <v>0</v>
      </c>
    </row>
    <row r="228" spans="1:6" ht="12.75">
      <c r="A228" s="1">
        <v>40525</v>
      </c>
      <c r="B228">
        <v>111961</v>
      </c>
      <c r="C228" s="4">
        <v>14407.4</v>
      </c>
      <c r="D228" s="4">
        <v>0</v>
      </c>
      <c r="E228" s="15">
        <f t="shared" si="3"/>
        <v>-14407.4</v>
      </c>
      <c r="F228" s="4">
        <f>SUMIF($B$2:$B$457,B228,$E$2:$E$457)-SUMIF(libros!$B$2:$B$446,bancos!B228,libros!$C$2:$C$446)</f>
        <v>0</v>
      </c>
    </row>
    <row r="229" spans="1:6" ht="12.75">
      <c r="A229" s="1">
        <v>40525</v>
      </c>
      <c r="B229">
        <v>111967</v>
      </c>
      <c r="C229" s="4">
        <v>59832.37</v>
      </c>
      <c r="D229" s="4">
        <v>0</v>
      </c>
      <c r="E229" s="15">
        <f t="shared" si="3"/>
        <v>-59832.37</v>
      </c>
      <c r="F229" s="4">
        <f>SUMIF($B$2:$B$457,B229,$E$2:$E$457)-SUMIF(libros!$B$2:$B$446,bancos!B229,libros!$C$2:$C$446)</f>
        <v>0</v>
      </c>
    </row>
    <row r="230" spans="1:6" ht="12.75">
      <c r="A230" s="1">
        <v>40525</v>
      </c>
      <c r="B230">
        <v>111969</v>
      </c>
      <c r="C230" s="4">
        <v>11141.8</v>
      </c>
      <c r="D230" s="4">
        <v>0</v>
      </c>
      <c r="E230" s="15">
        <f t="shared" si="3"/>
        <v>-11141.8</v>
      </c>
      <c r="F230" s="4">
        <f>SUMIF($B$2:$B$457,B230,$E$2:$E$457)-SUMIF(libros!$B$2:$B$446,bancos!B230,libros!$C$2:$C$446)</f>
        <v>0</v>
      </c>
    </row>
    <row r="231" spans="1:6" ht="12.75">
      <c r="A231" s="1">
        <v>40525</v>
      </c>
      <c r="B231">
        <v>111987</v>
      </c>
      <c r="C231" s="4">
        <v>72250</v>
      </c>
      <c r="D231" s="4">
        <v>0</v>
      </c>
      <c r="E231" s="15">
        <f t="shared" si="3"/>
        <v>-72250</v>
      </c>
      <c r="F231" s="4">
        <f>SUMIF($B$2:$B$457,B231,$E$2:$E$457)-SUMIF(libros!$B$2:$B$446,bancos!B231,libros!$C$2:$C$446)</f>
        <v>0</v>
      </c>
    </row>
    <row r="232" spans="1:6" ht="12.75">
      <c r="A232" s="1">
        <v>40525</v>
      </c>
      <c r="B232">
        <v>111992</v>
      </c>
      <c r="C232" s="4">
        <v>105000</v>
      </c>
      <c r="D232" s="4">
        <v>0</v>
      </c>
      <c r="E232" s="15">
        <f t="shared" si="3"/>
        <v>-105000</v>
      </c>
      <c r="F232" s="4">
        <f>SUMIF($B$2:$B$457,B232,$E$2:$E$457)-SUMIF(libros!$B$2:$B$446,bancos!B232,libros!$C$2:$C$446)</f>
        <v>0</v>
      </c>
    </row>
    <row r="233" spans="1:6" ht="12.75">
      <c r="A233" s="1">
        <v>40525</v>
      </c>
      <c r="B233">
        <v>111996</v>
      </c>
      <c r="C233" s="4">
        <v>51300</v>
      </c>
      <c r="D233" s="4">
        <v>0</v>
      </c>
      <c r="E233" s="15">
        <f t="shared" si="3"/>
        <v>-51300</v>
      </c>
      <c r="F233" s="4">
        <f>SUMIF($B$2:$B$457,B233,$E$2:$E$457)-SUMIF(libros!$B$2:$B$446,bancos!B233,libros!$C$2:$C$446)</f>
        <v>0</v>
      </c>
    </row>
    <row r="234" spans="1:6" ht="12.75">
      <c r="A234" s="1">
        <v>40525</v>
      </c>
      <c r="B234">
        <v>111998</v>
      </c>
      <c r="C234" s="4">
        <v>44900</v>
      </c>
      <c r="D234" s="4">
        <v>0</v>
      </c>
      <c r="E234" s="15">
        <f t="shared" si="3"/>
        <v>-44900</v>
      </c>
      <c r="F234" s="4">
        <f>SUMIF($B$2:$B$457,B234,$E$2:$E$457)-SUMIF(libros!$B$2:$B$446,bancos!B234,libros!$C$2:$C$446)</f>
        <v>0</v>
      </c>
    </row>
    <row r="235" spans="1:6" ht="12.75">
      <c r="A235" s="1">
        <v>40525</v>
      </c>
      <c r="B235">
        <v>112001</v>
      </c>
      <c r="C235" s="4">
        <v>367682.4</v>
      </c>
      <c r="D235" s="4">
        <v>0</v>
      </c>
      <c r="E235" s="15">
        <f t="shared" si="3"/>
        <v>-367682.4</v>
      </c>
      <c r="F235" s="4">
        <f>SUMIF($B$2:$B$457,B235,$E$2:$E$457)-SUMIF(libros!$B$2:$B$446,bancos!B235,libros!$C$2:$C$446)</f>
        <v>0</v>
      </c>
    </row>
    <row r="236" spans="1:6" ht="12.75">
      <c r="A236" s="1">
        <v>40525</v>
      </c>
      <c r="B236">
        <v>112019</v>
      </c>
      <c r="C236" s="4">
        <v>52135</v>
      </c>
      <c r="D236" s="4">
        <v>0</v>
      </c>
      <c r="E236" s="15">
        <f t="shared" si="3"/>
        <v>-52135</v>
      </c>
      <c r="F236" s="4">
        <f>SUMIF($B$2:$B$457,B236,$E$2:$E$457)-SUMIF(libros!$B$2:$B$446,bancos!B236,libros!$C$2:$C$446)</f>
        <v>0</v>
      </c>
    </row>
    <row r="237" spans="1:6" ht="12.75">
      <c r="A237" s="1">
        <v>40525</v>
      </c>
      <c r="B237">
        <v>31700038</v>
      </c>
      <c r="C237" s="4">
        <v>5086920</v>
      </c>
      <c r="D237" s="4">
        <v>0</v>
      </c>
      <c r="E237" s="15">
        <f t="shared" si="3"/>
        <v>-5086920</v>
      </c>
      <c r="F237" s="4">
        <f>SUMIF($B$2:$B$457,B237,$E$2:$E$457)-SUMIF(libros!$B$2:$B$446,bancos!B237,libros!$C$2:$C$446)</f>
        <v>0</v>
      </c>
    </row>
    <row r="238" spans="1:6" ht="12.75">
      <c r="A238" s="1">
        <v>40526</v>
      </c>
      <c r="B238">
        <v>1104616</v>
      </c>
      <c r="C238" s="4">
        <v>0</v>
      </c>
      <c r="D238" s="4">
        <v>2000000</v>
      </c>
      <c r="E238" s="15">
        <f t="shared" si="3"/>
        <v>2000000</v>
      </c>
      <c r="F238" s="4">
        <f>SUMIF($B$2:$B$457,B238,$E$2:$E$457)-SUMIF(libros!$B$2:$B$446,bancos!B238,libros!$C$2:$C$446)</f>
        <v>0</v>
      </c>
    </row>
    <row r="239" spans="1:6" ht="12.75">
      <c r="A239" s="1">
        <v>40526</v>
      </c>
      <c r="B239">
        <v>1104617</v>
      </c>
      <c r="C239" s="4">
        <v>0</v>
      </c>
      <c r="D239" s="4">
        <v>4000000</v>
      </c>
      <c r="E239" s="15">
        <f t="shared" si="3"/>
        <v>4000000</v>
      </c>
      <c r="F239" s="4">
        <f>SUMIF($B$2:$B$457,B239,$E$2:$E$457)-SUMIF(libros!$B$2:$B$446,bancos!B239,libros!$C$2:$C$446)</f>
        <v>0</v>
      </c>
    </row>
    <row r="240" spans="1:6" ht="12.75">
      <c r="A240" s="1">
        <v>40526</v>
      </c>
      <c r="B240">
        <v>31736087</v>
      </c>
      <c r="C240" s="4">
        <v>0</v>
      </c>
      <c r="D240" s="4">
        <v>67655</v>
      </c>
      <c r="E240" s="15">
        <f t="shared" si="3"/>
        <v>67655</v>
      </c>
      <c r="F240" s="4">
        <f>SUMIF($B$2:$B$457,B240,$E$2:$E$457)-SUMIF(libros!$B$2:$B$446,bancos!B240,libros!$C$2:$C$446)</f>
        <v>0</v>
      </c>
    </row>
    <row r="241" spans="1:6" ht="12.75">
      <c r="A241" s="1">
        <v>40526</v>
      </c>
      <c r="B241">
        <v>31736090</v>
      </c>
      <c r="C241" s="4">
        <v>0</v>
      </c>
      <c r="D241" s="4">
        <v>293815</v>
      </c>
      <c r="E241" s="15">
        <f t="shared" si="3"/>
        <v>293815</v>
      </c>
      <c r="F241" s="4">
        <f>SUMIF($B$2:$B$457,B241,$E$2:$E$457)-SUMIF(libros!$B$2:$B$446,bancos!B241,libros!$C$2:$C$446)</f>
        <v>0</v>
      </c>
    </row>
    <row r="242" spans="1:6" ht="12.75">
      <c r="A242" s="1">
        <v>40526</v>
      </c>
      <c r="B242">
        <v>31736091</v>
      </c>
      <c r="C242" s="4">
        <v>0</v>
      </c>
      <c r="D242" s="4">
        <v>334754</v>
      </c>
      <c r="E242" s="15">
        <f t="shared" si="3"/>
        <v>334754</v>
      </c>
      <c r="F242" s="4">
        <f>SUMIF($B$2:$B$457,B242,$E$2:$E$457)-SUMIF(libros!$B$2:$B$446,bancos!B242,libros!$C$2:$C$446)</f>
        <v>0</v>
      </c>
    </row>
    <row r="243" spans="1:6" ht="12.75">
      <c r="A243" s="1">
        <v>40526</v>
      </c>
      <c r="B243">
        <v>31736095</v>
      </c>
      <c r="C243" s="4">
        <v>0</v>
      </c>
      <c r="D243" s="4">
        <v>15900</v>
      </c>
      <c r="E243" s="15">
        <f t="shared" si="3"/>
        <v>15900</v>
      </c>
      <c r="F243" s="4">
        <f>SUMIF($B$2:$B$457,B243,$E$2:$E$457)-SUMIF(libros!$B$2:$B$446,bancos!B243,libros!$C$2:$C$446)</f>
        <v>0</v>
      </c>
    </row>
    <row r="244" spans="1:6" ht="12.75">
      <c r="A244" s="1">
        <v>40526</v>
      </c>
      <c r="B244">
        <v>31742111</v>
      </c>
      <c r="C244" s="4">
        <v>0</v>
      </c>
      <c r="D244" s="4">
        <v>74635</v>
      </c>
      <c r="E244" s="15">
        <f t="shared" si="3"/>
        <v>74635</v>
      </c>
      <c r="F244" s="4">
        <f>SUMIF($B$2:$B$457,B244,$E$2:$E$457)-SUMIF(libros!$B$2:$B$446,bancos!B244,libros!$C$2:$C$446)</f>
        <v>0</v>
      </c>
    </row>
    <row r="245" spans="1:6" ht="12.75">
      <c r="A245" s="1">
        <v>40526</v>
      </c>
      <c r="B245">
        <v>31742112</v>
      </c>
      <c r="C245" s="4">
        <v>0</v>
      </c>
      <c r="D245" s="4">
        <v>200000</v>
      </c>
      <c r="E245" s="15">
        <f t="shared" si="3"/>
        <v>200000</v>
      </c>
      <c r="F245" s="4">
        <f>SUMIF($B$2:$B$457,B245,$E$2:$E$457)-SUMIF(libros!$B$2:$B$446,bancos!B245,libros!$C$2:$C$446)</f>
        <v>0</v>
      </c>
    </row>
    <row r="246" spans="1:6" ht="12.75">
      <c r="A246" s="1">
        <v>40526</v>
      </c>
      <c r="B246">
        <v>39058435</v>
      </c>
      <c r="C246" s="4">
        <v>0</v>
      </c>
      <c r="D246" s="4">
        <v>348100</v>
      </c>
      <c r="E246" s="15">
        <f t="shared" si="3"/>
        <v>348100</v>
      </c>
      <c r="F246" s="4">
        <f>SUMIF($B$2:$B$457,B246,$E$2:$E$457)-SUMIF(libros!$B$2:$B$446,bancos!B246,libros!$C$2:$C$446)</f>
        <v>0</v>
      </c>
    </row>
    <row r="247" spans="1:6" ht="12.75">
      <c r="A247" s="1">
        <v>40526</v>
      </c>
      <c r="B247">
        <v>46445399</v>
      </c>
      <c r="C247" s="4">
        <v>0</v>
      </c>
      <c r="D247" s="4">
        <v>10176</v>
      </c>
      <c r="E247" s="15">
        <f t="shared" si="3"/>
        <v>10176</v>
      </c>
      <c r="F247" s="4">
        <f>SUMIF($B$2:$B$457,B247,$E$2:$E$457)-SUMIF(libros!$B$2:$B$446,bancos!B247,libros!$C$2:$C$446)</f>
        <v>0</v>
      </c>
    </row>
    <row r="248" spans="1:6" ht="12.75">
      <c r="A248" s="1">
        <v>40526</v>
      </c>
      <c r="B248">
        <v>46446141</v>
      </c>
      <c r="C248" s="4">
        <v>0</v>
      </c>
      <c r="D248" s="4">
        <v>556570.48</v>
      </c>
      <c r="E248" s="15">
        <f t="shared" si="3"/>
        <v>556570.48</v>
      </c>
      <c r="F248" s="4">
        <f>SUMIF($B$2:$B$457,B248,$E$2:$E$457)-SUMIF(libros!$B$2:$B$446,bancos!B248,libros!$C$2:$C$446)</f>
        <v>0</v>
      </c>
    </row>
    <row r="249" spans="1:6" ht="12.75">
      <c r="A249" s="1">
        <v>40526</v>
      </c>
      <c r="B249">
        <v>46447120</v>
      </c>
      <c r="C249" s="4">
        <v>0</v>
      </c>
      <c r="D249" s="4">
        <v>41625</v>
      </c>
      <c r="E249" s="15">
        <f t="shared" si="3"/>
        <v>41625</v>
      </c>
      <c r="F249" s="4">
        <f>SUMIF($B$2:$B$457,B249,$E$2:$E$457)-SUMIF(libros!$B$2:$B$446,bancos!B249,libros!$C$2:$C$446)</f>
        <v>0</v>
      </c>
    </row>
    <row r="250" spans="1:6" ht="12.75">
      <c r="A250" s="1">
        <v>40526</v>
      </c>
      <c r="B250">
        <v>46452253</v>
      </c>
      <c r="C250" s="4">
        <v>0</v>
      </c>
      <c r="D250" s="4">
        <v>7200</v>
      </c>
      <c r="E250" s="15">
        <f t="shared" si="3"/>
        <v>7200</v>
      </c>
      <c r="F250" s="4">
        <f>SUMIF($B$2:$B$457,B250,$E$2:$E$457)-SUMIF(libros!$B$2:$B$446,bancos!B250,libros!$C$2:$C$446)</f>
        <v>7200</v>
      </c>
    </row>
    <row r="251" spans="1:6" ht="12.75">
      <c r="A251" s="1">
        <v>40526</v>
      </c>
      <c r="B251">
        <v>46455193</v>
      </c>
      <c r="C251" s="4">
        <v>0</v>
      </c>
      <c r="D251" s="4">
        <v>5453</v>
      </c>
      <c r="E251" s="15">
        <f t="shared" si="3"/>
        <v>5453</v>
      </c>
      <c r="F251" s="4">
        <f>SUMIF($B$2:$B$457,B251,$E$2:$E$457)-SUMIF(libros!$B$2:$B$446,bancos!B251,libros!$C$2:$C$446)</f>
        <v>0</v>
      </c>
    </row>
    <row r="252" spans="1:6" ht="12.75">
      <c r="A252" s="1">
        <v>40526</v>
      </c>
      <c r="B252">
        <v>7483648</v>
      </c>
      <c r="C252" s="4">
        <v>0</v>
      </c>
      <c r="D252" s="4">
        <v>381611</v>
      </c>
      <c r="E252" s="15">
        <f t="shared" si="3"/>
        <v>381611</v>
      </c>
      <c r="F252" s="4">
        <f>SUMIF($B$2:$B$457,B252,$E$2:$E$457)-SUMIF(libros!$B$2:$B$446,bancos!B252,libros!$C$2:$C$446)</f>
        <v>0</v>
      </c>
    </row>
    <row r="253" spans="1:6" ht="12.75">
      <c r="A253" s="1">
        <v>40526</v>
      </c>
      <c r="B253">
        <v>11295301</v>
      </c>
      <c r="C253" s="4">
        <v>0</v>
      </c>
      <c r="D253" s="4">
        <v>128249</v>
      </c>
      <c r="E253" s="15">
        <f t="shared" si="3"/>
        <v>128249</v>
      </c>
      <c r="F253" s="4">
        <f>SUMIF($B$2:$B$457,B253,$E$2:$E$457)-SUMIF(libros!$B$2:$B$446,bancos!B253,libros!$C$2:$C$446)</f>
        <v>0</v>
      </c>
    </row>
    <row r="254" spans="1:6" ht="12.75">
      <c r="A254" s="1">
        <v>40526</v>
      </c>
      <c r="B254">
        <v>11501790</v>
      </c>
      <c r="C254" s="4">
        <v>0</v>
      </c>
      <c r="D254" s="4">
        <v>7905</v>
      </c>
      <c r="E254" s="15">
        <f t="shared" si="3"/>
        <v>7905</v>
      </c>
      <c r="F254" s="4">
        <f>SUMIF($B$2:$B$457,B254,$E$2:$E$457)-SUMIF(libros!$B$2:$B$446,bancos!B254,libros!$C$2:$C$446)</f>
        <v>0</v>
      </c>
    </row>
    <row r="255" spans="1:6" ht="12.75">
      <c r="A255" s="1">
        <v>40526</v>
      </c>
      <c r="B255">
        <v>111863</v>
      </c>
      <c r="C255" s="4">
        <v>150000</v>
      </c>
      <c r="D255" s="4">
        <v>0</v>
      </c>
      <c r="E255" s="15">
        <f t="shared" si="3"/>
        <v>-150000</v>
      </c>
      <c r="F255" s="4">
        <f>SUMIF($B$2:$B$457,B255,$E$2:$E$457)-SUMIF(libros!$B$2:$B$446,bancos!B255,libros!$C$2:$C$446)</f>
        <v>-150000</v>
      </c>
    </row>
    <row r="256" spans="1:6" ht="12.75">
      <c r="A256" s="1">
        <v>40526</v>
      </c>
      <c r="B256">
        <v>111990</v>
      </c>
      <c r="C256" s="4">
        <v>25400</v>
      </c>
      <c r="D256" s="4">
        <v>0</v>
      </c>
      <c r="E256" s="15">
        <f t="shared" si="3"/>
        <v>-25400</v>
      </c>
      <c r="F256" s="4">
        <f>SUMIF($B$2:$B$457,B256,$E$2:$E$457)-SUMIF(libros!$B$2:$B$446,bancos!B256,libros!$C$2:$C$446)</f>
        <v>0</v>
      </c>
    </row>
    <row r="257" spans="1:6" ht="12.75">
      <c r="A257" s="1">
        <v>40526</v>
      </c>
      <c r="B257">
        <v>111991</v>
      </c>
      <c r="C257" s="4">
        <v>47954</v>
      </c>
      <c r="D257" s="4">
        <v>0</v>
      </c>
      <c r="E257" s="15">
        <f t="shared" si="3"/>
        <v>-47954</v>
      </c>
      <c r="F257" s="4">
        <f>SUMIF($B$2:$B$457,B257,$E$2:$E$457)-SUMIF(libros!$B$2:$B$446,bancos!B257,libros!$C$2:$C$446)</f>
        <v>0</v>
      </c>
    </row>
    <row r="258" spans="1:6" ht="12.75">
      <c r="A258" s="1">
        <v>40526</v>
      </c>
      <c r="B258">
        <v>111994</v>
      </c>
      <c r="C258" s="4">
        <v>38000</v>
      </c>
      <c r="D258" s="4">
        <v>0</v>
      </c>
      <c r="E258" s="15">
        <f t="shared" si="3"/>
        <v>-38000</v>
      </c>
      <c r="F258" s="4">
        <f>SUMIF($B$2:$B$457,B258,$E$2:$E$457)-SUMIF(libros!$B$2:$B$446,bancos!B258,libros!$C$2:$C$446)</f>
        <v>0</v>
      </c>
    </row>
    <row r="259" spans="1:6" ht="12.75">
      <c r="A259" s="1">
        <v>40526</v>
      </c>
      <c r="B259">
        <v>111999</v>
      </c>
      <c r="C259" s="4">
        <v>462701.58</v>
      </c>
      <c r="D259" s="4">
        <v>0</v>
      </c>
      <c r="E259" s="15">
        <f aca="true" t="shared" si="4" ref="E259:E322">+D259-C259</f>
        <v>-462701.58</v>
      </c>
      <c r="F259" s="4">
        <f>SUMIF($B$2:$B$457,B259,$E$2:$E$457)-SUMIF(libros!$B$2:$B$446,bancos!B259,libros!$C$2:$C$446)</f>
        <v>0</v>
      </c>
    </row>
    <row r="260" spans="1:6" ht="12.75">
      <c r="A260" s="1">
        <v>40526</v>
      </c>
      <c r="B260">
        <v>112000</v>
      </c>
      <c r="C260" s="4">
        <v>818844.03</v>
      </c>
      <c r="D260" s="4">
        <v>0</v>
      </c>
      <c r="E260" s="15">
        <f t="shared" si="4"/>
        <v>-818844.03</v>
      </c>
      <c r="F260" s="4">
        <f>SUMIF($B$2:$B$457,B260,$E$2:$E$457)-SUMIF(libros!$B$2:$B$446,bancos!B260,libros!$C$2:$C$446)</f>
        <v>0</v>
      </c>
    </row>
    <row r="261" spans="1:6" ht="12.75">
      <c r="A261" s="1">
        <v>40526</v>
      </c>
      <c r="B261">
        <v>112020</v>
      </c>
      <c r="C261" s="4">
        <v>28853.47</v>
      </c>
      <c r="D261" s="4">
        <v>0</v>
      </c>
      <c r="E261" s="15">
        <f t="shared" si="4"/>
        <v>-28853.47</v>
      </c>
      <c r="F261" s="4">
        <f>SUMIF($B$2:$B$457,B261,$E$2:$E$457)-SUMIF(libros!$B$2:$B$446,bancos!B261,libros!$C$2:$C$446)</f>
        <v>0</v>
      </c>
    </row>
    <row r="262" spans="1:6" ht="12.75">
      <c r="A262" s="1">
        <v>40526</v>
      </c>
      <c r="B262">
        <v>112021</v>
      </c>
      <c r="C262" s="4">
        <v>51900</v>
      </c>
      <c r="D262" s="4">
        <v>0</v>
      </c>
      <c r="E262" s="15">
        <f t="shared" si="4"/>
        <v>-51900</v>
      </c>
      <c r="F262" s="4">
        <f>SUMIF($B$2:$B$457,B262,$E$2:$E$457)-SUMIF(libros!$B$2:$B$446,bancos!B262,libros!$C$2:$C$446)</f>
        <v>0</v>
      </c>
    </row>
    <row r="263" spans="1:6" ht="12.75">
      <c r="A263" s="1">
        <v>40526</v>
      </c>
      <c r="B263">
        <v>112041</v>
      </c>
      <c r="C263" s="4">
        <v>42302</v>
      </c>
      <c r="D263" s="4">
        <v>0</v>
      </c>
      <c r="E263" s="15">
        <f t="shared" si="4"/>
        <v>-42302</v>
      </c>
      <c r="F263" s="4">
        <f>SUMIF($B$2:$B$457,B263,$E$2:$E$457)-SUMIF(libros!$B$2:$B$446,bancos!B263,libros!$C$2:$C$446)</f>
        <v>0</v>
      </c>
    </row>
    <row r="264" spans="1:6" ht="12.75">
      <c r="A264" s="1">
        <v>40526</v>
      </c>
      <c r="B264">
        <v>112042</v>
      </c>
      <c r="C264" s="4">
        <v>218335.16</v>
      </c>
      <c r="D264" s="4">
        <v>0</v>
      </c>
      <c r="E264" s="15">
        <f t="shared" si="4"/>
        <v>-218335.16</v>
      </c>
      <c r="F264" s="4">
        <f>SUMIF($B$2:$B$457,B264,$E$2:$E$457)-SUMIF(libros!$B$2:$B$446,bancos!B264,libros!$C$2:$C$446)</f>
        <v>0</v>
      </c>
    </row>
    <row r="265" spans="1:6" ht="12.75">
      <c r="A265" s="1">
        <v>40526</v>
      </c>
      <c r="B265">
        <v>12300428</v>
      </c>
      <c r="C265" s="4">
        <v>3488157</v>
      </c>
      <c r="D265" s="4">
        <v>0</v>
      </c>
      <c r="E265" s="15">
        <f t="shared" si="4"/>
        <v>-3488157</v>
      </c>
      <c r="F265" s="4">
        <f>SUMIF($B$2:$B$457,B265,$E$2:$E$457)-SUMIF(libros!$B$2:$B$446,bancos!B265,libros!$C$2:$C$446)</f>
        <v>0</v>
      </c>
    </row>
    <row r="266" spans="1:6" ht="12.75">
      <c r="A266" s="1">
        <v>40526</v>
      </c>
      <c r="B266">
        <v>4155</v>
      </c>
      <c r="C266" s="4">
        <v>7889976</v>
      </c>
      <c r="D266" s="4">
        <v>0</v>
      </c>
      <c r="E266" s="15">
        <f t="shared" si="4"/>
        <v>-7889976</v>
      </c>
      <c r="F266" s="4">
        <f>SUMIF($B$2:$B$457,B266,$E$2:$E$457)-SUMIF(libros!$B$2:$B$446,bancos!B266,libros!$C$2:$C$446)</f>
        <v>0</v>
      </c>
    </row>
    <row r="267" spans="1:6" ht="12.75">
      <c r="A267" s="1">
        <v>40527</v>
      </c>
      <c r="B267">
        <v>767</v>
      </c>
      <c r="C267" s="4">
        <v>0</v>
      </c>
      <c r="D267" s="4">
        <v>1011793</v>
      </c>
      <c r="E267" s="15">
        <f t="shared" si="4"/>
        <v>1011793</v>
      </c>
      <c r="F267" s="4">
        <f>SUMIF($B$2:$B$457,B267,$E$2:$E$457)-SUMIF(libros!$B$2:$B$446,bancos!B267,libros!$C$2:$C$446)</f>
        <v>0</v>
      </c>
    </row>
    <row r="268" spans="1:6" ht="12.75">
      <c r="A268" s="1">
        <v>40527</v>
      </c>
      <c r="B268">
        <v>31742113</v>
      </c>
      <c r="C268" s="4">
        <v>0</v>
      </c>
      <c r="D268" s="4">
        <v>123610</v>
      </c>
      <c r="E268" s="15">
        <f t="shared" si="4"/>
        <v>123610</v>
      </c>
      <c r="F268" s="4">
        <f>SUMIF($B$2:$B$457,B268,$E$2:$E$457)-SUMIF(libros!$B$2:$B$446,bancos!B268,libros!$C$2:$C$446)</f>
        <v>0</v>
      </c>
    </row>
    <row r="269" spans="1:6" ht="12.75">
      <c r="A269" s="1">
        <v>40527</v>
      </c>
      <c r="B269">
        <v>31742114</v>
      </c>
      <c r="C269" s="4">
        <v>0</v>
      </c>
      <c r="D269" s="4">
        <v>140000</v>
      </c>
      <c r="E269" s="15">
        <f t="shared" si="4"/>
        <v>140000</v>
      </c>
      <c r="F269" s="4">
        <f>SUMIF($B$2:$B$457,B269,$E$2:$E$457)-SUMIF(libros!$B$2:$B$446,bancos!B269,libros!$C$2:$C$446)</f>
        <v>0</v>
      </c>
    </row>
    <row r="270" spans="1:6" ht="12.75">
      <c r="A270" s="1">
        <v>40527</v>
      </c>
      <c r="B270">
        <v>39053459</v>
      </c>
      <c r="C270" s="4">
        <v>0</v>
      </c>
      <c r="D270" s="4">
        <v>200000</v>
      </c>
      <c r="E270" s="15">
        <f t="shared" si="4"/>
        <v>200000</v>
      </c>
      <c r="F270" s="4">
        <f>SUMIF($B$2:$B$457,B270,$E$2:$E$457)-SUMIF(libros!$B$2:$B$446,bancos!B270,libros!$C$2:$C$446)</f>
        <v>0</v>
      </c>
    </row>
    <row r="271" spans="1:6" ht="12.75">
      <c r="A271" s="1">
        <v>40527</v>
      </c>
      <c r="B271">
        <v>39053460</v>
      </c>
      <c r="C271" s="4">
        <v>0</v>
      </c>
      <c r="D271" s="4">
        <v>332400</v>
      </c>
      <c r="E271" s="15">
        <f t="shared" si="4"/>
        <v>332400</v>
      </c>
      <c r="F271" s="4">
        <f>SUMIF($B$2:$B$457,B271,$E$2:$E$457)-SUMIF(libros!$B$2:$B$446,bancos!B271,libros!$C$2:$C$446)</f>
        <v>0</v>
      </c>
    </row>
    <row r="272" spans="1:6" ht="12.75">
      <c r="A272" s="1">
        <v>40527</v>
      </c>
      <c r="B272">
        <v>39053461</v>
      </c>
      <c r="C272" s="4">
        <v>0</v>
      </c>
      <c r="D272" s="4">
        <v>350000</v>
      </c>
      <c r="E272" s="15">
        <f t="shared" si="4"/>
        <v>350000</v>
      </c>
      <c r="F272" s="4">
        <f>SUMIF($B$2:$B$457,B272,$E$2:$E$457)-SUMIF(libros!$B$2:$B$446,bancos!B272,libros!$C$2:$C$446)</f>
        <v>0</v>
      </c>
    </row>
    <row r="273" spans="1:6" ht="12.75">
      <c r="A273" s="1">
        <v>40527</v>
      </c>
      <c r="B273">
        <v>39053462</v>
      </c>
      <c r="C273" s="4">
        <v>0</v>
      </c>
      <c r="D273" s="4">
        <v>100000</v>
      </c>
      <c r="E273" s="15">
        <f t="shared" si="4"/>
        <v>100000</v>
      </c>
      <c r="F273" s="4">
        <f>SUMIF($B$2:$B$457,B273,$E$2:$E$457)-SUMIF(libros!$B$2:$B$446,bancos!B273,libros!$C$2:$C$446)</f>
        <v>0</v>
      </c>
    </row>
    <row r="274" spans="1:6" ht="12.75">
      <c r="A274" s="1">
        <v>40527</v>
      </c>
      <c r="B274">
        <v>39053463</v>
      </c>
      <c r="C274" s="4">
        <v>0</v>
      </c>
      <c r="D274" s="4">
        <v>113700</v>
      </c>
      <c r="E274" s="15">
        <f t="shared" si="4"/>
        <v>113700</v>
      </c>
      <c r="F274" s="4">
        <f>SUMIF($B$2:$B$457,B274,$E$2:$E$457)-SUMIF(libros!$B$2:$B$446,bancos!B274,libros!$C$2:$C$446)</f>
        <v>0</v>
      </c>
    </row>
    <row r="275" spans="1:6" ht="12.75">
      <c r="A275" s="1">
        <v>40527</v>
      </c>
      <c r="B275">
        <v>39058436</v>
      </c>
      <c r="C275" s="4">
        <v>0</v>
      </c>
      <c r="D275" s="4">
        <v>32570</v>
      </c>
      <c r="E275" s="15">
        <f t="shared" si="4"/>
        <v>32570</v>
      </c>
      <c r="F275" s="4">
        <f>SUMIF($B$2:$B$457,B275,$E$2:$E$457)-SUMIF(libros!$B$2:$B$446,bancos!B275,libros!$C$2:$C$446)</f>
        <v>0</v>
      </c>
    </row>
    <row r="276" spans="1:6" ht="12.75">
      <c r="A276" s="1">
        <v>40527</v>
      </c>
      <c r="B276">
        <v>39058437</v>
      </c>
      <c r="C276" s="4">
        <v>0</v>
      </c>
      <c r="D276" s="4">
        <v>263285</v>
      </c>
      <c r="E276" s="15">
        <f t="shared" si="4"/>
        <v>263285</v>
      </c>
      <c r="F276" s="4">
        <f>SUMIF($B$2:$B$457,B276,$E$2:$E$457)-SUMIF(libros!$B$2:$B$446,bancos!B276,libros!$C$2:$C$446)</f>
        <v>0</v>
      </c>
    </row>
    <row r="277" spans="1:6" ht="12.75">
      <c r="A277" s="1">
        <v>40527</v>
      </c>
      <c r="B277">
        <v>39058439</v>
      </c>
      <c r="C277" s="4">
        <v>0</v>
      </c>
      <c r="D277" s="4">
        <v>50000</v>
      </c>
      <c r="E277" s="15">
        <f t="shared" si="4"/>
        <v>50000</v>
      </c>
      <c r="F277" s="4">
        <f>SUMIF($B$2:$B$457,B277,$E$2:$E$457)-SUMIF(libros!$B$2:$B$446,bancos!B277,libros!$C$2:$C$446)</f>
        <v>0</v>
      </c>
    </row>
    <row r="278" spans="1:6" ht="12.75">
      <c r="A278" s="1">
        <v>40527</v>
      </c>
      <c r="B278">
        <v>39058440</v>
      </c>
      <c r="C278" s="4">
        <v>0</v>
      </c>
      <c r="D278" s="4">
        <v>258310</v>
      </c>
      <c r="E278" s="15">
        <f t="shared" si="4"/>
        <v>258310</v>
      </c>
      <c r="F278" s="4">
        <f>SUMIF($B$2:$B$457,B278,$E$2:$E$457)-SUMIF(libros!$B$2:$B$446,bancos!B278,libros!$C$2:$C$446)</f>
        <v>0</v>
      </c>
    </row>
    <row r="279" spans="1:6" ht="12.75">
      <c r="A279" s="1">
        <v>40527</v>
      </c>
      <c r="B279">
        <v>46461332</v>
      </c>
      <c r="C279" s="4">
        <v>0</v>
      </c>
      <c r="D279" s="4">
        <v>50000</v>
      </c>
      <c r="E279" s="15">
        <f t="shared" si="4"/>
        <v>50000</v>
      </c>
      <c r="F279" s="4">
        <f>SUMIF($B$2:$B$457,B279,$E$2:$E$457)-SUMIF(libros!$B$2:$B$446,bancos!B279,libros!$C$2:$C$446)</f>
        <v>0</v>
      </c>
    </row>
    <row r="280" spans="1:6" ht="12.75">
      <c r="A280" s="1">
        <v>40527</v>
      </c>
      <c r="B280">
        <v>46462901</v>
      </c>
      <c r="C280" s="4">
        <v>0</v>
      </c>
      <c r="D280" s="4">
        <v>7000</v>
      </c>
      <c r="E280" s="15">
        <f t="shared" si="4"/>
        <v>7000</v>
      </c>
      <c r="F280" s="4">
        <f>SUMIF($B$2:$B$457,B280,$E$2:$E$457)-SUMIF(libros!$B$2:$B$446,bancos!B280,libros!$C$2:$C$446)</f>
        <v>0</v>
      </c>
    </row>
    <row r="281" spans="1:6" ht="12.75">
      <c r="A281" s="1">
        <v>40527</v>
      </c>
      <c r="B281">
        <v>46469351</v>
      </c>
      <c r="C281" s="4">
        <v>0</v>
      </c>
      <c r="D281" s="4">
        <v>35889</v>
      </c>
      <c r="E281" s="15">
        <f t="shared" si="4"/>
        <v>35889</v>
      </c>
      <c r="F281" s="4">
        <f>SUMIF($B$2:$B$457,B281,$E$2:$E$457)-SUMIF(libros!$B$2:$B$446,bancos!B281,libros!$C$2:$C$446)</f>
        <v>35889</v>
      </c>
    </row>
    <row r="282" spans="1:6" ht="12.75">
      <c r="A282" s="1">
        <v>40527</v>
      </c>
      <c r="B282">
        <v>46469787</v>
      </c>
      <c r="C282" s="4">
        <v>0</v>
      </c>
      <c r="D282" s="4">
        <v>4480</v>
      </c>
      <c r="E282" s="15">
        <f t="shared" si="4"/>
        <v>4480</v>
      </c>
      <c r="F282" s="4">
        <f>SUMIF($B$2:$B$457,B282,$E$2:$E$457)-SUMIF(libros!$B$2:$B$446,bancos!B282,libros!$C$2:$C$446)</f>
        <v>0</v>
      </c>
    </row>
    <row r="283" spans="1:6" ht="12.75">
      <c r="A283" s="1">
        <v>40527</v>
      </c>
      <c r="B283">
        <v>9052923</v>
      </c>
      <c r="C283" s="4">
        <v>0</v>
      </c>
      <c r="D283" s="4">
        <v>184454</v>
      </c>
      <c r="E283" s="15">
        <f t="shared" si="4"/>
        <v>184454</v>
      </c>
      <c r="F283" s="4">
        <f>SUMIF($B$2:$B$457,B283,$E$2:$E$457)-SUMIF(libros!$B$2:$B$446,bancos!B283,libros!$C$2:$C$446)</f>
        <v>0</v>
      </c>
    </row>
    <row r="284" spans="1:6" ht="12.75">
      <c r="A284" s="1">
        <v>40527</v>
      </c>
      <c r="B284">
        <v>31827</v>
      </c>
      <c r="C284" s="4">
        <v>0</v>
      </c>
      <c r="D284" s="4">
        <v>1120976</v>
      </c>
      <c r="E284" s="15">
        <f t="shared" si="4"/>
        <v>1120976</v>
      </c>
      <c r="F284" s="4">
        <f>SUMIF($B$2:$B$457,B284,$E$2:$E$457)-SUMIF(libros!$B$2:$B$446,bancos!B284,libros!$C$2:$C$446)</f>
        <v>1120976</v>
      </c>
    </row>
    <row r="285" spans="1:6" ht="12.75">
      <c r="A285" s="1">
        <v>40527</v>
      </c>
      <c r="B285">
        <v>111793</v>
      </c>
      <c r="C285" s="4">
        <v>44206</v>
      </c>
      <c r="D285" s="4">
        <v>0</v>
      </c>
      <c r="E285" s="15">
        <f t="shared" si="4"/>
        <v>-44206</v>
      </c>
      <c r="F285" s="4">
        <f>SUMIF($B$2:$B$457,B285,$E$2:$E$457)-SUMIF(libros!$B$2:$B$446,bancos!B285,libros!$C$2:$C$446)</f>
        <v>-44206</v>
      </c>
    </row>
    <row r="286" spans="1:6" ht="12.75">
      <c r="A286" s="1">
        <v>40527</v>
      </c>
      <c r="B286">
        <v>111824</v>
      </c>
      <c r="C286" s="4">
        <v>42000</v>
      </c>
      <c r="D286" s="4">
        <v>0</v>
      </c>
      <c r="E286" s="15">
        <f t="shared" si="4"/>
        <v>-42000</v>
      </c>
      <c r="F286" s="4">
        <f>SUMIF($B$2:$B$457,B286,$E$2:$E$457)-SUMIF(libros!$B$2:$B$446,bancos!B286,libros!$C$2:$C$446)</f>
        <v>-42000</v>
      </c>
    </row>
    <row r="287" spans="1:6" ht="12.75">
      <c r="A287" s="1">
        <v>40527</v>
      </c>
      <c r="B287">
        <v>111878</v>
      </c>
      <c r="C287" s="4">
        <v>52000</v>
      </c>
      <c r="D287" s="4">
        <v>0</v>
      </c>
      <c r="E287" s="15">
        <f t="shared" si="4"/>
        <v>-52000</v>
      </c>
      <c r="F287" s="4">
        <f>SUMIF($B$2:$B$457,B287,$E$2:$E$457)-SUMIF(libros!$B$2:$B$446,bancos!B287,libros!$C$2:$C$446)</f>
        <v>-52000</v>
      </c>
    </row>
    <row r="288" spans="1:6" ht="12.75">
      <c r="A288" s="1">
        <v>40527</v>
      </c>
      <c r="B288">
        <v>111944</v>
      </c>
      <c r="C288" s="4">
        <v>50000</v>
      </c>
      <c r="D288" s="4">
        <v>0</v>
      </c>
      <c r="E288" s="15">
        <f t="shared" si="4"/>
        <v>-50000</v>
      </c>
      <c r="F288" s="4">
        <f>SUMIF($B$2:$B$457,B288,$E$2:$E$457)-SUMIF(libros!$B$2:$B$446,bancos!B288,libros!$C$2:$C$446)</f>
        <v>0</v>
      </c>
    </row>
    <row r="289" spans="1:6" ht="12.75">
      <c r="A289" s="1">
        <v>40527</v>
      </c>
      <c r="B289">
        <v>111986</v>
      </c>
      <c r="C289" s="4">
        <v>18961.9</v>
      </c>
      <c r="D289" s="4">
        <v>0</v>
      </c>
      <c r="E289" s="15">
        <f t="shared" si="4"/>
        <v>-18961.9</v>
      </c>
      <c r="F289" s="4">
        <f>SUMIF($B$2:$B$457,B289,$E$2:$E$457)-SUMIF(libros!$B$2:$B$446,bancos!B289,libros!$C$2:$C$446)</f>
        <v>0</v>
      </c>
    </row>
    <row r="290" spans="1:6" ht="12.75">
      <c r="A290" s="1">
        <v>40527</v>
      </c>
      <c r="B290">
        <v>111988</v>
      </c>
      <c r="C290" s="4">
        <v>63760</v>
      </c>
      <c r="D290" s="4">
        <v>0</v>
      </c>
      <c r="E290" s="15">
        <f t="shared" si="4"/>
        <v>-63760</v>
      </c>
      <c r="F290" s="4">
        <f>SUMIF($B$2:$B$457,B290,$E$2:$E$457)-SUMIF(libros!$B$2:$B$446,bancos!B290,libros!$C$2:$C$446)</f>
        <v>0</v>
      </c>
    </row>
    <row r="291" spans="1:6" ht="12.75">
      <c r="A291" s="1">
        <v>40527</v>
      </c>
      <c r="B291">
        <v>111989</v>
      </c>
      <c r="C291" s="4">
        <v>44850</v>
      </c>
      <c r="D291" s="4">
        <v>0</v>
      </c>
      <c r="E291" s="15">
        <f t="shared" si="4"/>
        <v>-44850</v>
      </c>
      <c r="F291" s="4">
        <f>SUMIF($B$2:$B$457,B291,$E$2:$E$457)-SUMIF(libros!$B$2:$B$446,bancos!B291,libros!$C$2:$C$446)</f>
        <v>0</v>
      </c>
    </row>
    <row r="292" spans="1:6" ht="12.75">
      <c r="A292" s="1">
        <v>40527</v>
      </c>
      <c r="B292">
        <v>112017</v>
      </c>
      <c r="C292" s="4">
        <v>542490</v>
      </c>
      <c r="D292" s="4">
        <v>0</v>
      </c>
      <c r="E292" s="15">
        <f t="shared" si="4"/>
        <v>-542490</v>
      </c>
      <c r="F292" s="4">
        <f>SUMIF($B$2:$B$457,B292,$E$2:$E$457)-SUMIF(libros!$B$2:$B$446,bancos!B292,libros!$C$2:$C$446)</f>
        <v>0</v>
      </c>
    </row>
    <row r="293" spans="1:6" ht="12.75">
      <c r="A293" s="1">
        <v>40527</v>
      </c>
      <c r="B293">
        <v>112023</v>
      </c>
      <c r="C293" s="4">
        <v>772692</v>
      </c>
      <c r="D293" s="4">
        <v>0</v>
      </c>
      <c r="E293" s="15">
        <f t="shared" si="4"/>
        <v>-772692</v>
      </c>
      <c r="F293" s="4">
        <f>SUMIF($B$2:$B$457,B293,$E$2:$E$457)-SUMIF(libros!$B$2:$B$446,bancos!B293,libros!$C$2:$C$446)</f>
        <v>0</v>
      </c>
    </row>
    <row r="294" spans="1:6" ht="12.75">
      <c r="A294" s="1">
        <v>40527</v>
      </c>
      <c r="B294">
        <v>112025</v>
      </c>
      <c r="C294" s="4">
        <v>236439</v>
      </c>
      <c r="D294" s="4">
        <v>0</v>
      </c>
      <c r="E294" s="15">
        <f t="shared" si="4"/>
        <v>-236439</v>
      </c>
      <c r="F294" s="4">
        <f>SUMIF($B$2:$B$457,B294,$E$2:$E$457)-SUMIF(libros!$B$2:$B$446,bancos!B294,libros!$C$2:$C$446)</f>
        <v>0</v>
      </c>
    </row>
    <row r="295" spans="1:6" ht="12.75">
      <c r="A295" s="1">
        <v>40527</v>
      </c>
      <c r="B295">
        <v>4626</v>
      </c>
      <c r="C295" s="4">
        <v>5086920</v>
      </c>
      <c r="D295" s="4">
        <v>0</v>
      </c>
      <c r="E295" s="15">
        <f t="shared" si="4"/>
        <v>-5086920</v>
      </c>
      <c r="F295" s="4">
        <f>SUMIF($B$2:$B$457,B295,$E$2:$E$457)-SUMIF(libros!$B$2:$B$446,bancos!B295,libros!$C$2:$C$446)</f>
        <v>-5086920</v>
      </c>
    </row>
    <row r="296" spans="1:6" ht="12.75">
      <c r="A296" s="1">
        <v>40527</v>
      </c>
      <c r="B296">
        <v>4751</v>
      </c>
      <c r="C296" s="4">
        <v>45360000</v>
      </c>
      <c r="D296" s="4">
        <v>0</v>
      </c>
      <c r="E296" s="15">
        <f t="shared" si="4"/>
        <v>-45360000</v>
      </c>
      <c r="F296" s="4">
        <f>SUMIF($B$2:$B$457,B296,$E$2:$E$457)-SUMIF(libros!$B$2:$B$446,bancos!B296,libros!$C$2:$C$446)</f>
        <v>0</v>
      </c>
    </row>
    <row r="297" spans="1:6" ht="12.75">
      <c r="A297" s="1">
        <v>40528</v>
      </c>
      <c r="B297">
        <v>31736097</v>
      </c>
      <c r="C297" s="4">
        <v>0</v>
      </c>
      <c r="D297" s="4">
        <v>1490130.17</v>
      </c>
      <c r="E297" s="15">
        <f t="shared" si="4"/>
        <v>1490130.17</v>
      </c>
      <c r="F297" s="4">
        <f>SUMIF($B$2:$B$457,B297,$E$2:$E$457)-SUMIF(libros!$B$2:$B$446,bancos!B297,libros!$C$2:$C$446)</f>
        <v>1490130.17</v>
      </c>
    </row>
    <row r="298" spans="1:6" ht="12.75">
      <c r="A298" s="1">
        <v>40528</v>
      </c>
      <c r="B298">
        <v>31742115</v>
      </c>
      <c r="C298" s="4">
        <v>0</v>
      </c>
      <c r="D298" s="4">
        <v>112375</v>
      </c>
      <c r="E298" s="15">
        <f t="shared" si="4"/>
        <v>112375</v>
      </c>
      <c r="F298" s="4">
        <f>SUMIF($B$2:$B$457,B298,$E$2:$E$457)-SUMIF(libros!$B$2:$B$446,bancos!B298,libros!$C$2:$C$446)</f>
        <v>0</v>
      </c>
    </row>
    <row r="299" spans="1:6" ht="12.75">
      <c r="A299" s="1">
        <v>40528</v>
      </c>
      <c r="B299">
        <v>39053464</v>
      </c>
      <c r="C299" s="4">
        <v>0</v>
      </c>
      <c r="D299" s="4">
        <v>450000</v>
      </c>
      <c r="E299" s="15">
        <f t="shared" si="4"/>
        <v>450000</v>
      </c>
      <c r="F299" s="4">
        <f>SUMIF($B$2:$B$457,B299,$E$2:$E$457)-SUMIF(libros!$B$2:$B$446,bancos!B299,libros!$C$2:$C$446)</f>
        <v>0</v>
      </c>
    </row>
    <row r="300" spans="1:6" ht="12.75">
      <c r="A300" s="1">
        <v>40528</v>
      </c>
      <c r="B300">
        <v>39053466</v>
      </c>
      <c r="C300" s="4">
        <v>0</v>
      </c>
      <c r="D300" s="4">
        <v>37400</v>
      </c>
      <c r="E300" s="15">
        <f t="shared" si="4"/>
        <v>37400</v>
      </c>
      <c r="F300" s="4">
        <f>SUMIF($B$2:$B$457,B300,$E$2:$E$457)-SUMIF(libros!$B$2:$B$446,bancos!B300,libros!$C$2:$C$446)</f>
        <v>0</v>
      </c>
    </row>
    <row r="301" spans="1:6" ht="12.75">
      <c r="A301" s="1">
        <v>40528</v>
      </c>
      <c r="B301">
        <v>39058441</v>
      </c>
      <c r="C301" s="4">
        <v>0</v>
      </c>
      <c r="D301" s="4">
        <v>199315</v>
      </c>
      <c r="E301" s="15">
        <f t="shared" si="4"/>
        <v>199315</v>
      </c>
      <c r="F301" s="4">
        <f>SUMIF($B$2:$B$457,B301,$E$2:$E$457)-SUMIF(libros!$B$2:$B$446,bancos!B301,libros!$C$2:$C$446)</f>
        <v>0</v>
      </c>
    </row>
    <row r="302" spans="1:6" ht="12.75">
      <c r="A302" s="1">
        <v>40528</v>
      </c>
      <c r="B302">
        <v>46475194</v>
      </c>
      <c r="C302" s="4">
        <v>0</v>
      </c>
      <c r="D302" s="4">
        <v>23968</v>
      </c>
      <c r="E302" s="15">
        <f t="shared" si="4"/>
        <v>23968</v>
      </c>
      <c r="F302" s="4">
        <f>SUMIF($B$2:$B$457,B302,$E$2:$E$457)-SUMIF(libros!$B$2:$B$446,bancos!B302,libros!$C$2:$C$446)</f>
        <v>0</v>
      </c>
    </row>
    <row r="303" spans="1:6" ht="12.75">
      <c r="A303" s="1">
        <v>40528</v>
      </c>
      <c r="B303">
        <v>46485448</v>
      </c>
      <c r="C303" s="4">
        <v>0</v>
      </c>
      <c r="D303" s="4">
        <v>41050</v>
      </c>
      <c r="E303" s="15">
        <f t="shared" si="4"/>
        <v>41050</v>
      </c>
      <c r="F303" s="4">
        <f>SUMIF($B$2:$B$457,B303,$E$2:$E$457)-SUMIF(libros!$B$2:$B$446,bancos!B303,libros!$C$2:$C$446)</f>
        <v>0</v>
      </c>
    </row>
    <row r="304" spans="1:6" ht="12.75">
      <c r="A304" s="1">
        <v>40528</v>
      </c>
      <c r="B304">
        <v>18234085</v>
      </c>
      <c r="C304" s="4">
        <v>0</v>
      </c>
      <c r="D304" s="4">
        <v>6610</v>
      </c>
      <c r="E304" s="15">
        <f t="shared" si="4"/>
        <v>6610</v>
      </c>
      <c r="F304" s="4">
        <f>SUMIF($B$2:$B$457,B304,$E$2:$E$457)-SUMIF(libros!$B$2:$B$446,bancos!B304,libros!$C$2:$C$446)</f>
        <v>0</v>
      </c>
    </row>
    <row r="305" spans="1:6" ht="12.75">
      <c r="A305" s="1">
        <v>40528</v>
      </c>
      <c r="B305">
        <v>112014</v>
      </c>
      <c r="C305" s="4">
        <v>11300</v>
      </c>
      <c r="D305" s="4">
        <v>0</v>
      </c>
      <c r="E305" s="15">
        <f t="shared" si="4"/>
        <v>-11300</v>
      </c>
      <c r="F305" s="4">
        <f>SUMIF($B$2:$B$457,B305,$E$2:$E$457)-SUMIF(libros!$B$2:$B$446,bancos!B305,libros!$C$2:$C$446)</f>
        <v>0</v>
      </c>
    </row>
    <row r="306" spans="1:6" ht="12.75">
      <c r="A306" s="1">
        <v>40528</v>
      </c>
      <c r="B306">
        <v>112016</v>
      </c>
      <c r="C306" s="4">
        <v>332096</v>
      </c>
      <c r="D306" s="4">
        <v>0</v>
      </c>
      <c r="E306" s="15">
        <f t="shared" si="4"/>
        <v>-332096</v>
      </c>
      <c r="F306" s="4">
        <f>SUMIF($B$2:$B$457,B306,$E$2:$E$457)-SUMIF(libros!$B$2:$B$446,bancos!B306,libros!$C$2:$C$446)</f>
        <v>0</v>
      </c>
    </row>
    <row r="307" spans="1:6" ht="12.75">
      <c r="A307" s="1">
        <v>40528</v>
      </c>
      <c r="B307">
        <v>112022</v>
      </c>
      <c r="C307" s="4">
        <v>225000</v>
      </c>
      <c r="D307" s="4">
        <v>0</v>
      </c>
      <c r="E307" s="15">
        <f t="shared" si="4"/>
        <v>-225000</v>
      </c>
      <c r="F307" s="4">
        <f>SUMIF($B$2:$B$457,B307,$E$2:$E$457)-SUMIF(libros!$B$2:$B$446,bancos!B307,libros!$C$2:$C$446)</f>
        <v>0</v>
      </c>
    </row>
    <row r="308" spans="1:6" ht="12.75">
      <c r="A308" s="1">
        <v>40528</v>
      </c>
      <c r="B308">
        <v>112040</v>
      </c>
      <c r="C308" s="4">
        <v>640185</v>
      </c>
      <c r="D308" s="4">
        <v>0</v>
      </c>
      <c r="E308" s="15">
        <f t="shared" si="4"/>
        <v>-640185</v>
      </c>
      <c r="F308" s="4">
        <f>SUMIF($B$2:$B$457,B308,$E$2:$E$457)-SUMIF(libros!$B$2:$B$446,bancos!B308,libros!$C$2:$C$446)</f>
        <v>0</v>
      </c>
    </row>
    <row r="309" spans="1:6" ht="12.75">
      <c r="A309" s="1">
        <v>40528</v>
      </c>
      <c r="B309">
        <v>112058</v>
      </c>
      <c r="C309" s="4">
        <v>44490</v>
      </c>
      <c r="D309" s="4">
        <v>0</v>
      </c>
      <c r="E309" s="15">
        <f t="shared" si="4"/>
        <v>-44490</v>
      </c>
      <c r="F309" s="4">
        <f>SUMIF($B$2:$B$457,B309,$E$2:$E$457)-SUMIF(libros!$B$2:$B$446,bancos!B309,libros!$C$2:$C$446)</f>
        <v>0</v>
      </c>
    </row>
    <row r="310" spans="1:6" ht="12.75">
      <c r="A310" s="1">
        <v>40529</v>
      </c>
      <c r="B310">
        <v>334</v>
      </c>
      <c r="C310" s="4">
        <v>0</v>
      </c>
      <c r="D310" s="4">
        <v>721025</v>
      </c>
      <c r="E310" s="15">
        <f t="shared" si="4"/>
        <v>721025</v>
      </c>
      <c r="F310" s="4">
        <f>SUMIF($B$2:$B$457,B310,$E$2:$E$457)-SUMIF(libros!$B$2:$B$446,bancos!B310,libros!$C$2:$C$446)</f>
        <v>0</v>
      </c>
    </row>
    <row r="311" spans="1:6" ht="12.75">
      <c r="A311" s="1">
        <v>40529</v>
      </c>
      <c r="B311">
        <v>39053467</v>
      </c>
      <c r="C311" s="4">
        <v>0</v>
      </c>
      <c r="D311" s="4">
        <v>330000</v>
      </c>
      <c r="E311" s="15">
        <f t="shared" si="4"/>
        <v>330000</v>
      </c>
      <c r="F311" s="4">
        <f>SUMIF($B$2:$B$457,B311,$E$2:$E$457)-SUMIF(libros!$B$2:$B$446,bancos!B311,libros!$C$2:$C$446)</f>
        <v>0</v>
      </c>
    </row>
    <row r="312" spans="1:6" ht="12.75">
      <c r="A312" s="1">
        <v>40529</v>
      </c>
      <c r="B312">
        <v>39053468</v>
      </c>
      <c r="C312" s="4">
        <v>0</v>
      </c>
      <c r="D312" s="4">
        <v>100000</v>
      </c>
      <c r="E312" s="15">
        <f t="shared" si="4"/>
        <v>100000</v>
      </c>
      <c r="F312" s="4">
        <f>SUMIF($B$2:$B$457,B312,$E$2:$E$457)-SUMIF(libros!$B$2:$B$446,bancos!B312,libros!$C$2:$C$446)</f>
        <v>0</v>
      </c>
    </row>
    <row r="313" spans="1:6" ht="12.75">
      <c r="A313" s="1">
        <v>40529</v>
      </c>
      <c r="B313">
        <v>39053469</v>
      </c>
      <c r="C313" s="4">
        <v>0</v>
      </c>
      <c r="D313" s="4">
        <v>74082.52</v>
      </c>
      <c r="E313" s="15">
        <f t="shared" si="4"/>
        <v>74082.52</v>
      </c>
      <c r="F313" s="4">
        <f>SUMIF($B$2:$B$457,B313,$E$2:$E$457)-SUMIF(libros!$B$2:$B$446,bancos!B313,libros!$C$2:$C$446)</f>
        <v>0</v>
      </c>
    </row>
    <row r="314" spans="1:6" ht="12.75">
      <c r="A314" s="1">
        <v>40529</v>
      </c>
      <c r="B314">
        <v>39053470</v>
      </c>
      <c r="C314" s="4">
        <v>0</v>
      </c>
      <c r="D314" s="4">
        <v>91535</v>
      </c>
      <c r="E314" s="15">
        <f t="shared" si="4"/>
        <v>91535</v>
      </c>
      <c r="F314" s="4">
        <f>SUMIF($B$2:$B$457,B314,$E$2:$E$457)-SUMIF(libros!$B$2:$B$446,bancos!B314,libros!$C$2:$C$446)</f>
        <v>91535</v>
      </c>
    </row>
    <row r="315" spans="1:6" ht="12.75">
      <c r="A315" s="1">
        <v>40529</v>
      </c>
      <c r="B315">
        <v>39058442</v>
      </c>
      <c r="C315" s="4">
        <v>0</v>
      </c>
      <c r="D315" s="4">
        <v>30535</v>
      </c>
      <c r="E315" s="15">
        <f t="shared" si="4"/>
        <v>30535</v>
      </c>
      <c r="F315" s="4">
        <f>SUMIF($B$2:$B$457,B315,$E$2:$E$457)-SUMIF(libros!$B$2:$B$446,bancos!B315,libros!$C$2:$C$446)</f>
        <v>0</v>
      </c>
    </row>
    <row r="316" spans="1:6" ht="12.75">
      <c r="A316" s="1">
        <v>40529</v>
      </c>
      <c r="B316">
        <v>39058443</v>
      </c>
      <c r="C316" s="4">
        <v>0</v>
      </c>
      <c r="D316" s="4">
        <v>175195</v>
      </c>
      <c r="E316" s="15">
        <f t="shared" si="4"/>
        <v>175195</v>
      </c>
      <c r="F316" s="4">
        <f>SUMIF($B$2:$B$457,B316,$E$2:$E$457)-SUMIF(libros!$B$2:$B$446,bancos!B316,libros!$C$2:$C$446)</f>
        <v>0</v>
      </c>
    </row>
    <row r="317" spans="1:6" ht="12.75">
      <c r="A317" s="1">
        <v>40529</v>
      </c>
      <c r="B317">
        <v>39058444</v>
      </c>
      <c r="C317" s="4">
        <v>0</v>
      </c>
      <c r="D317" s="4">
        <v>4205</v>
      </c>
      <c r="E317" s="15">
        <f t="shared" si="4"/>
        <v>4205</v>
      </c>
      <c r="F317" s="4">
        <f>SUMIF($B$2:$B$457,B317,$E$2:$E$457)-SUMIF(libros!$B$2:$B$446,bancos!B317,libros!$C$2:$C$446)</f>
        <v>0</v>
      </c>
    </row>
    <row r="318" spans="1:6" ht="12.75">
      <c r="A318" s="1">
        <v>40529</v>
      </c>
      <c r="B318">
        <v>39058445</v>
      </c>
      <c r="C318" s="4">
        <v>0</v>
      </c>
      <c r="D318" s="4">
        <v>437145</v>
      </c>
      <c r="E318" s="15">
        <f t="shared" si="4"/>
        <v>437145</v>
      </c>
      <c r="F318" s="4">
        <f>SUMIF($B$2:$B$457,B318,$E$2:$E$457)-SUMIF(libros!$B$2:$B$446,bancos!B318,libros!$C$2:$C$446)</f>
        <v>0</v>
      </c>
    </row>
    <row r="319" spans="1:6" ht="12.75">
      <c r="A319" s="1">
        <v>40529</v>
      </c>
      <c r="B319">
        <v>46489042</v>
      </c>
      <c r="C319" s="4">
        <v>0</v>
      </c>
      <c r="D319" s="4">
        <v>30000</v>
      </c>
      <c r="E319" s="15">
        <f t="shared" si="4"/>
        <v>30000</v>
      </c>
      <c r="F319" s="4">
        <f>SUMIF($B$2:$B$457,B319,$E$2:$E$457)-SUMIF(libros!$B$2:$B$446,bancos!B319,libros!$C$2:$C$446)</f>
        <v>0</v>
      </c>
    </row>
    <row r="320" spans="1:6" ht="12.75">
      <c r="A320" s="1">
        <v>40529</v>
      </c>
      <c r="B320">
        <v>46492532</v>
      </c>
      <c r="C320" s="4">
        <v>0</v>
      </c>
      <c r="D320" s="4">
        <v>16728</v>
      </c>
      <c r="E320" s="15">
        <f t="shared" si="4"/>
        <v>16728</v>
      </c>
      <c r="F320" s="4">
        <f>SUMIF($B$2:$B$457,B320,$E$2:$E$457)-SUMIF(libros!$B$2:$B$446,bancos!B320,libros!$C$2:$C$446)</f>
        <v>0</v>
      </c>
    </row>
    <row r="321" spans="1:6" ht="12.75">
      <c r="A321" s="1">
        <v>40529</v>
      </c>
      <c r="B321">
        <v>9281160</v>
      </c>
      <c r="C321" s="4">
        <v>0</v>
      </c>
      <c r="D321" s="4">
        <v>33880</v>
      </c>
      <c r="E321" s="15">
        <f t="shared" si="4"/>
        <v>33880</v>
      </c>
      <c r="F321" s="4">
        <f>SUMIF($B$2:$B$457,B321,$E$2:$E$457)-SUMIF(libros!$B$2:$B$446,bancos!B321,libros!$C$2:$C$446)</f>
        <v>0</v>
      </c>
    </row>
    <row r="322" spans="1:6" ht="12.75">
      <c r="A322" s="1">
        <v>40529</v>
      </c>
      <c r="B322">
        <v>9375421</v>
      </c>
      <c r="C322" s="4">
        <v>0</v>
      </c>
      <c r="D322" s="4">
        <v>32463</v>
      </c>
      <c r="E322" s="15">
        <f t="shared" si="4"/>
        <v>32463</v>
      </c>
      <c r="F322" s="4">
        <f>SUMIF($B$2:$B$457,B322,$E$2:$E$457)-SUMIF(libros!$B$2:$B$446,bancos!B322,libros!$C$2:$C$446)</f>
        <v>0</v>
      </c>
    </row>
    <row r="323" spans="1:6" ht="12.75">
      <c r="A323" s="1">
        <v>40529</v>
      </c>
      <c r="B323">
        <v>5445739</v>
      </c>
      <c r="C323" s="4">
        <v>0</v>
      </c>
      <c r="D323" s="4">
        <v>314940.07</v>
      </c>
      <c r="E323" s="15">
        <f aca="true" t="shared" si="5" ref="E323:E386">+D323-C323</f>
        <v>314940.07</v>
      </c>
      <c r="F323" s="4">
        <f>SUMIF($B$2:$B$457,B323,$E$2:$E$457)-SUMIF(libros!$B$2:$B$446,bancos!B323,libros!$C$2:$C$446)</f>
        <v>314940.07</v>
      </c>
    </row>
    <row r="324" spans="1:6" ht="12.75">
      <c r="A324" s="1">
        <v>40529</v>
      </c>
      <c r="B324">
        <v>111698</v>
      </c>
      <c r="C324" s="4">
        <v>628334</v>
      </c>
      <c r="D324" s="4">
        <v>0</v>
      </c>
      <c r="E324" s="15">
        <f t="shared" si="5"/>
        <v>-628334</v>
      </c>
      <c r="F324" s="4">
        <f>SUMIF($B$2:$B$457,B324,$E$2:$E$457)-SUMIF(libros!$B$2:$B$446,bancos!B324,libros!$C$2:$C$446)</f>
        <v>-628334</v>
      </c>
    </row>
    <row r="325" spans="1:6" ht="12.75">
      <c r="A325" s="1">
        <v>40529</v>
      </c>
      <c r="B325">
        <v>111839</v>
      </c>
      <c r="C325" s="4">
        <v>94630</v>
      </c>
      <c r="D325" s="4">
        <v>0</v>
      </c>
      <c r="E325" s="15">
        <f t="shared" si="5"/>
        <v>-94630</v>
      </c>
      <c r="F325" s="4">
        <f>SUMIF($B$2:$B$457,B325,$E$2:$E$457)-SUMIF(libros!$B$2:$B$446,bancos!B325,libros!$C$2:$C$446)</f>
        <v>-94630</v>
      </c>
    </row>
    <row r="326" spans="1:6" ht="12.75">
      <c r="A326" s="1">
        <v>40529</v>
      </c>
      <c r="B326">
        <v>111871</v>
      </c>
      <c r="C326" s="4">
        <v>87520</v>
      </c>
      <c r="D326" s="4">
        <v>0</v>
      </c>
      <c r="E326" s="15">
        <f t="shared" si="5"/>
        <v>-87520</v>
      </c>
      <c r="F326" s="4">
        <f>SUMIF($B$2:$B$457,B326,$E$2:$E$457)-SUMIF(libros!$B$2:$B$446,bancos!B326,libros!$C$2:$C$446)</f>
        <v>-87520</v>
      </c>
    </row>
    <row r="327" spans="1:6" ht="12.75">
      <c r="A327" s="1">
        <v>40529</v>
      </c>
      <c r="B327">
        <v>111920</v>
      </c>
      <c r="C327" s="4">
        <v>746489</v>
      </c>
      <c r="D327" s="4">
        <v>0</v>
      </c>
      <c r="E327" s="15">
        <f t="shared" si="5"/>
        <v>-746489</v>
      </c>
      <c r="F327" s="4">
        <f>SUMIF($B$2:$B$457,B327,$E$2:$E$457)-SUMIF(libros!$B$2:$B$446,bancos!B327,libros!$C$2:$C$446)</f>
        <v>0</v>
      </c>
    </row>
    <row r="328" spans="1:6" ht="12.75">
      <c r="A328" s="1">
        <v>40529</v>
      </c>
      <c r="B328">
        <v>111947</v>
      </c>
      <c r="C328" s="4">
        <v>30000</v>
      </c>
      <c r="D328" s="4">
        <v>0</v>
      </c>
      <c r="E328" s="15">
        <f t="shared" si="5"/>
        <v>-30000</v>
      </c>
      <c r="F328" s="4">
        <f>SUMIF($B$2:$B$457,B328,$E$2:$E$457)-SUMIF(libros!$B$2:$B$446,bancos!B328,libros!$C$2:$C$446)</f>
        <v>0</v>
      </c>
    </row>
    <row r="329" spans="1:6" ht="12.75">
      <c r="A329" s="1">
        <v>40529</v>
      </c>
      <c r="B329">
        <v>111971</v>
      </c>
      <c r="C329" s="4">
        <v>30732</v>
      </c>
      <c r="D329" s="4">
        <v>0</v>
      </c>
      <c r="E329" s="15">
        <f t="shared" si="5"/>
        <v>-30732</v>
      </c>
      <c r="F329" s="4">
        <f>SUMIF($B$2:$B$457,B329,$E$2:$E$457)-SUMIF(libros!$B$2:$B$446,bancos!B329,libros!$C$2:$C$446)</f>
        <v>0</v>
      </c>
    </row>
    <row r="330" spans="1:6" ht="12.75">
      <c r="A330" s="1">
        <v>40529</v>
      </c>
      <c r="B330">
        <v>111972</v>
      </c>
      <c r="C330" s="4">
        <v>215000</v>
      </c>
      <c r="D330" s="4">
        <v>0</v>
      </c>
      <c r="E330" s="15">
        <f t="shared" si="5"/>
        <v>-215000</v>
      </c>
      <c r="F330" s="4">
        <f>SUMIF($B$2:$B$457,B330,$E$2:$E$457)-SUMIF(libros!$B$2:$B$446,bancos!B330,libros!$C$2:$C$446)</f>
        <v>0</v>
      </c>
    </row>
    <row r="331" spans="1:6" ht="12.75">
      <c r="A331" s="1">
        <v>40529</v>
      </c>
      <c r="B331">
        <v>112032</v>
      </c>
      <c r="C331" s="4">
        <v>20000</v>
      </c>
      <c r="D331" s="4">
        <v>0</v>
      </c>
      <c r="E331" s="15">
        <f t="shared" si="5"/>
        <v>-20000</v>
      </c>
      <c r="F331" s="4">
        <f>SUMIF($B$2:$B$457,B331,$E$2:$E$457)-SUMIF(libros!$B$2:$B$446,bancos!B331,libros!$C$2:$C$446)</f>
        <v>0</v>
      </c>
    </row>
    <row r="332" spans="1:6" ht="12.75">
      <c r="A332" s="1">
        <v>40529</v>
      </c>
      <c r="B332">
        <v>112033</v>
      </c>
      <c r="C332" s="4">
        <v>465405.54</v>
      </c>
      <c r="D332" s="4">
        <v>0</v>
      </c>
      <c r="E332" s="15">
        <f t="shared" si="5"/>
        <v>-465405.54</v>
      </c>
      <c r="F332" s="4">
        <f>SUMIF($B$2:$B$457,B332,$E$2:$E$457)-SUMIF(libros!$B$2:$B$446,bancos!B332,libros!$C$2:$C$446)</f>
        <v>0</v>
      </c>
    </row>
    <row r="333" spans="1:6" ht="12.75">
      <c r="A333" s="1">
        <v>40529</v>
      </c>
      <c r="B333">
        <v>112036</v>
      </c>
      <c r="C333" s="4">
        <v>301434</v>
      </c>
      <c r="D333" s="4">
        <v>0</v>
      </c>
      <c r="E333" s="15">
        <f t="shared" si="5"/>
        <v>-301434</v>
      </c>
      <c r="F333" s="4">
        <f>SUMIF($B$2:$B$457,B333,$E$2:$E$457)-SUMIF(libros!$B$2:$B$446,bancos!B333,libros!$C$2:$C$446)</f>
        <v>0</v>
      </c>
    </row>
    <row r="334" spans="1:6" ht="12.75">
      <c r="A334" s="1">
        <v>40529</v>
      </c>
      <c r="B334">
        <v>112038</v>
      </c>
      <c r="C334" s="4">
        <v>176369.4</v>
      </c>
      <c r="D334" s="4">
        <v>0</v>
      </c>
      <c r="E334" s="15">
        <f t="shared" si="5"/>
        <v>-176369.4</v>
      </c>
      <c r="F334" s="4">
        <f>SUMIF($B$2:$B$457,B334,$E$2:$E$457)-SUMIF(libros!$B$2:$B$446,bancos!B334,libros!$C$2:$C$446)</f>
        <v>0</v>
      </c>
    </row>
    <row r="335" spans="1:6" ht="12.75">
      <c r="A335" s="1">
        <v>40529</v>
      </c>
      <c r="B335">
        <v>112039</v>
      </c>
      <c r="C335" s="4">
        <v>103561</v>
      </c>
      <c r="D335" s="4">
        <v>0</v>
      </c>
      <c r="E335" s="15">
        <f t="shared" si="5"/>
        <v>-103561</v>
      </c>
      <c r="F335" s="4">
        <f>SUMIF($B$2:$B$457,B335,$E$2:$E$457)-SUMIF(libros!$B$2:$B$446,bancos!B335,libros!$C$2:$C$446)</f>
        <v>0</v>
      </c>
    </row>
    <row r="336" spans="1:6" ht="12.75">
      <c r="A336" s="1">
        <v>40529</v>
      </c>
      <c r="B336">
        <v>112045</v>
      </c>
      <c r="C336" s="4">
        <v>74082.52</v>
      </c>
      <c r="D336" s="4">
        <v>0</v>
      </c>
      <c r="E336" s="15">
        <f t="shared" si="5"/>
        <v>-74082.52</v>
      </c>
      <c r="F336" s="4">
        <f>SUMIF($B$2:$B$457,B336,$E$2:$E$457)-SUMIF(libros!$B$2:$B$446,bancos!B336,libros!$C$2:$C$446)</f>
        <v>0</v>
      </c>
    </row>
    <row r="337" spans="1:6" ht="12.75">
      <c r="A337" s="1">
        <v>40529</v>
      </c>
      <c r="B337">
        <v>112047</v>
      </c>
      <c r="C337" s="4">
        <v>29920</v>
      </c>
      <c r="D337" s="4">
        <v>0</v>
      </c>
      <c r="E337" s="15">
        <f t="shared" si="5"/>
        <v>-29920</v>
      </c>
      <c r="F337" s="4">
        <f>SUMIF($B$2:$B$457,B337,$E$2:$E$457)-SUMIF(libros!$B$2:$B$446,bancos!B337,libros!$C$2:$C$446)</f>
        <v>0</v>
      </c>
    </row>
    <row r="338" spans="1:6" ht="12.75">
      <c r="A338" s="1">
        <v>40529</v>
      </c>
      <c r="B338">
        <v>112052</v>
      </c>
      <c r="C338" s="4">
        <v>21850</v>
      </c>
      <c r="D338" s="4">
        <v>0</v>
      </c>
      <c r="E338" s="15">
        <f t="shared" si="5"/>
        <v>-21850</v>
      </c>
      <c r="F338" s="4">
        <f>SUMIF($B$2:$B$457,B338,$E$2:$E$457)-SUMIF(libros!$B$2:$B$446,bancos!B338,libros!$C$2:$C$446)</f>
        <v>0</v>
      </c>
    </row>
    <row r="339" spans="1:6" ht="12.75">
      <c r="A339" s="1">
        <v>40529</v>
      </c>
      <c r="B339">
        <v>112060</v>
      </c>
      <c r="C339" s="4">
        <v>24821.93</v>
      </c>
      <c r="D339" s="4">
        <v>0</v>
      </c>
      <c r="E339" s="15">
        <f t="shared" si="5"/>
        <v>-24821.93</v>
      </c>
      <c r="F339" s="4">
        <f>SUMIF($B$2:$B$457,B339,$E$2:$E$457)-SUMIF(libros!$B$2:$B$446,bancos!B339,libros!$C$2:$C$446)</f>
        <v>0</v>
      </c>
    </row>
    <row r="340" spans="1:6" ht="12.75">
      <c r="A340" s="1">
        <v>40529</v>
      </c>
      <c r="B340">
        <v>112062</v>
      </c>
      <c r="C340" s="4">
        <v>94039</v>
      </c>
      <c r="D340" s="4">
        <v>0</v>
      </c>
      <c r="E340" s="15">
        <f t="shared" si="5"/>
        <v>-94039</v>
      </c>
      <c r="F340" s="4">
        <f>SUMIF($B$2:$B$457,B340,$E$2:$E$457)-SUMIF(libros!$B$2:$B$446,bancos!B340,libros!$C$2:$C$446)</f>
        <v>0</v>
      </c>
    </row>
    <row r="341" spans="1:6" ht="12.75">
      <c r="A341" s="1">
        <v>40529</v>
      </c>
      <c r="B341">
        <v>112063</v>
      </c>
      <c r="C341" s="4">
        <v>36692.25</v>
      </c>
      <c r="D341" s="4">
        <v>0</v>
      </c>
      <c r="E341" s="15">
        <f t="shared" si="5"/>
        <v>-36692.25</v>
      </c>
      <c r="F341" s="4">
        <f>SUMIF($B$2:$B$457,B341,$E$2:$E$457)-SUMIF(libros!$B$2:$B$446,bancos!B341,libros!$C$2:$C$446)</f>
        <v>0</v>
      </c>
    </row>
    <row r="342" spans="1:6" ht="12.75">
      <c r="A342" s="1">
        <v>40529</v>
      </c>
      <c r="B342">
        <v>31800012</v>
      </c>
      <c r="C342" s="4">
        <v>3021084</v>
      </c>
      <c r="D342" s="4">
        <v>0</v>
      </c>
      <c r="E342" s="15">
        <f t="shared" si="5"/>
        <v>-3021084</v>
      </c>
      <c r="F342" s="4">
        <f>SUMIF($B$2:$B$457,B342,$E$2:$E$457)-SUMIF(libros!$B$2:$B$446,bancos!B342,libros!$C$2:$C$446)</f>
        <v>0</v>
      </c>
    </row>
    <row r="343" spans="1:6" ht="12.75">
      <c r="A343" s="1">
        <v>40532</v>
      </c>
      <c r="B343">
        <v>31736099</v>
      </c>
      <c r="C343" s="4">
        <v>0</v>
      </c>
      <c r="D343" s="4">
        <v>9460</v>
      </c>
      <c r="E343" s="15">
        <f t="shared" si="5"/>
        <v>9460</v>
      </c>
      <c r="F343" s="4">
        <f>SUMIF($B$2:$B$457,B343,$E$2:$E$457)-SUMIF(libros!$B$2:$B$446,bancos!B343,libros!$C$2:$C$446)</f>
        <v>0</v>
      </c>
    </row>
    <row r="344" spans="1:6" ht="12.75">
      <c r="A344" s="1">
        <v>40532</v>
      </c>
      <c r="B344">
        <v>31736101</v>
      </c>
      <c r="C344" s="4">
        <v>0</v>
      </c>
      <c r="D344" s="4">
        <v>482680.25</v>
      </c>
      <c r="E344" s="15">
        <f t="shared" si="5"/>
        <v>482680.25</v>
      </c>
      <c r="F344" s="4">
        <f>SUMIF($B$2:$B$457,B344,$E$2:$E$457)-SUMIF(libros!$B$2:$B$446,bancos!B344,libros!$C$2:$C$446)</f>
        <v>0</v>
      </c>
    </row>
    <row r="345" spans="1:6" ht="12.75">
      <c r="A345" s="1">
        <v>40532</v>
      </c>
      <c r="B345">
        <v>31736103</v>
      </c>
      <c r="C345" s="4">
        <v>0</v>
      </c>
      <c r="D345" s="4">
        <v>226000</v>
      </c>
      <c r="E345" s="15">
        <f t="shared" si="5"/>
        <v>226000</v>
      </c>
      <c r="F345" s="4">
        <f>SUMIF($B$2:$B$457,B345,$E$2:$E$457)-SUMIF(libros!$B$2:$B$446,bancos!B345,libros!$C$2:$C$446)</f>
        <v>0</v>
      </c>
    </row>
    <row r="346" spans="1:6" ht="12.75">
      <c r="A346" s="1">
        <v>40532</v>
      </c>
      <c r="B346">
        <v>31736104</v>
      </c>
      <c r="C346" s="4">
        <v>0</v>
      </c>
      <c r="D346" s="4">
        <v>4124097</v>
      </c>
      <c r="E346" s="15">
        <f t="shared" si="5"/>
        <v>4124097</v>
      </c>
      <c r="F346" s="4">
        <f>SUMIF($B$2:$B$457,B346,$E$2:$E$457)-SUMIF(libros!$B$2:$B$446,bancos!B346,libros!$C$2:$C$446)</f>
        <v>0</v>
      </c>
    </row>
    <row r="347" spans="1:6" ht="12.75">
      <c r="A347" s="1">
        <v>40532</v>
      </c>
      <c r="B347">
        <v>31736105</v>
      </c>
      <c r="C347" s="4">
        <v>0</v>
      </c>
      <c r="D347" s="4">
        <v>1211459</v>
      </c>
      <c r="E347" s="15">
        <f t="shared" si="5"/>
        <v>1211459</v>
      </c>
      <c r="F347" s="4">
        <f>SUMIF($B$2:$B$457,B347,$E$2:$E$457)-SUMIF(libros!$B$2:$B$446,bancos!B347,libros!$C$2:$C$446)</f>
        <v>0</v>
      </c>
    </row>
    <row r="348" spans="1:6" ht="12.75">
      <c r="A348" s="1">
        <v>40532</v>
      </c>
      <c r="B348">
        <v>31736106</v>
      </c>
      <c r="C348" s="4">
        <v>0</v>
      </c>
      <c r="D348" s="4">
        <v>2467971.85</v>
      </c>
      <c r="E348" s="15">
        <f t="shared" si="5"/>
        <v>2467971.85</v>
      </c>
      <c r="F348" s="4">
        <f>SUMIF($B$2:$B$457,B348,$E$2:$E$457)-SUMIF(libros!$B$2:$B$446,bancos!B348,libros!$C$2:$C$446)</f>
        <v>0</v>
      </c>
    </row>
    <row r="349" spans="1:6" ht="12.75">
      <c r="A349" s="1">
        <v>40532</v>
      </c>
      <c r="B349">
        <v>31742116</v>
      </c>
      <c r="C349" s="4">
        <v>0</v>
      </c>
      <c r="D349" s="4">
        <v>85700</v>
      </c>
      <c r="E349" s="15">
        <f t="shared" si="5"/>
        <v>85700</v>
      </c>
      <c r="F349" s="4">
        <f>SUMIF($B$2:$B$457,B349,$E$2:$E$457)-SUMIF(libros!$B$2:$B$446,bancos!B349,libros!$C$2:$C$446)</f>
        <v>0</v>
      </c>
    </row>
    <row r="350" spans="1:6" ht="12.75">
      <c r="A350" s="1">
        <v>40532</v>
      </c>
      <c r="B350">
        <v>31742117</v>
      </c>
      <c r="C350" s="4">
        <v>0</v>
      </c>
      <c r="D350" s="4">
        <v>81645</v>
      </c>
      <c r="E350" s="15">
        <f t="shared" si="5"/>
        <v>81645</v>
      </c>
      <c r="F350" s="4">
        <f>SUMIF($B$2:$B$457,B350,$E$2:$E$457)-SUMIF(libros!$B$2:$B$446,bancos!B350,libros!$C$2:$C$446)</f>
        <v>0</v>
      </c>
    </row>
    <row r="351" spans="1:6" ht="12.75">
      <c r="A351" s="1">
        <v>40532</v>
      </c>
      <c r="B351">
        <v>31742119</v>
      </c>
      <c r="C351" s="4">
        <v>0</v>
      </c>
      <c r="D351" s="4">
        <v>56880</v>
      </c>
      <c r="E351" s="15">
        <f t="shared" si="5"/>
        <v>56880</v>
      </c>
      <c r="F351" s="4">
        <f>SUMIF($B$2:$B$457,B351,$E$2:$E$457)-SUMIF(libros!$B$2:$B$446,bancos!B351,libros!$C$2:$C$446)</f>
        <v>21310</v>
      </c>
    </row>
    <row r="352" spans="1:6" ht="12.75">
      <c r="A352" s="1">
        <v>40532</v>
      </c>
      <c r="B352">
        <v>31742120</v>
      </c>
      <c r="C352" s="4">
        <v>0</v>
      </c>
      <c r="D352" s="4">
        <v>280000</v>
      </c>
      <c r="E352" s="15">
        <f t="shared" si="5"/>
        <v>280000</v>
      </c>
      <c r="F352" s="4">
        <f>SUMIF($B$2:$B$457,B352,$E$2:$E$457)-SUMIF(libros!$B$2:$B$446,bancos!B352,libros!$C$2:$C$446)</f>
        <v>280000</v>
      </c>
    </row>
    <row r="353" spans="1:6" ht="12.75">
      <c r="A353" s="1">
        <v>40532</v>
      </c>
      <c r="B353">
        <v>39053471</v>
      </c>
      <c r="C353" s="4">
        <v>0</v>
      </c>
      <c r="D353" s="4">
        <v>150000</v>
      </c>
      <c r="E353" s="15">
        <f t="shared" si="5"/>
        <v>150000</v>
      </c>
      <c r="F353" s="4">
        <f>SUMIF($B$2:$B$457,B353,$E$2:$E$457)-SUMIF(libros!$B$2:$B$446,bancos!B353,libros!$C$2:$C$446)</f>
        <v>0</v>
      </c>
    </row>
    <row r="354" spans="1:6" ht="12.75">
      <c r="A354" s="1">
        <v>40532</v>
      </c>
      <c r="B354">
        <v>39053472</v>
      </c>
      <c r="C354" s="4">
        <v>0</v>
      </c>
      <c r="D354" s="4">
        <v>85025</v>
      </c>
      <c r="E354" s="15">
        <f t="shared" si="5"/>
        <v>85025</v>
      </c>
      <c r="F354" s="4">
        <f>SUMIF($B$2:$B$457,B354,$E$2:$E$457)-SUMIF(libros!$B$2:$B$446,bancos!B354,libros!$C$2:$C$446)</f>
        <v>0</v>
      </c>
    </row>
    <row r="355" spans="1:6" ht="12.75">
      <c r="A355" s="1">
        <v>40532</v>
      </c>
      <c r="B355">
        <v>39053473</v>
      </c>
      <c r="C355" s="4">
        <v>0</v>
      </c>
      <c r="D355" s="4">
        <v>50000</v>
      </c>
      <c r="E355" s="15">
        <f t="shared" si="5"/>
        <v>50000</v>
      </c>
      <c r="F355" s="4">
        <f>SUMIF($B$2:$B$457,B355,$E$2:$E$457)-SUMIF(libros!$B$2:$B$446,bancos!B355,libros!$C$2:$C$446)</f>
        <v>0</v>
      </c>
    </row>
    <row r="356" spans="1:6" ht="12.75">
      <c r="A356" s="1">
        <v>40532</v>
      </c>
      <c r="B356">
        <v>39053474</v>
      </c>
      <c r="C356" s="4">
        <v>0</v>
      </c>
      <c r="D356" s="4">
        <v>120000</v>
      </c>
      <c r="E356" s="15">
        <f t="shared" si="5"/>
        <v>120000</v>
      </c>
      <c r="F356" s="4">
        <f>SUMIF($B$2:$B$457,B356,$E$2:$E$457)-SUMIF(libros!$B$2:$B$446,bancos!B356,libros!$C$2:$C$446)</f>
        <v>0</v>
      </c>
    </row>
    <row r="357" spans="1:6" ht="12.75">
      <c r="A357" s="1">
        <v>40532</v>
      </c>
      <c r="B357">
        <v>39053475</v>
      </c>
      <c r="C357" s="4">
        <v>0</v>
      </c>
      <c r="D357" s="4">
        <v>380000</v>
      </c>
      <c r="E357" s="15">
        <f t="shared" si="5"/>
        <v>380000</v>
      </c>
      <c r="F357" s="4">
        <f>SUMIF($B$2:$B$457,B357,$E$2:$E$457)-SUMIF(libros!$B$2:$B$446,bancos!B357,libros!$C$2:$C$446)</f>
        <v>0</v>
      </c>
    </row>
    <row r="358" spans="1:6" ht="12.75">
      <c r="A358" s="1">
        <v>40532</v>
      </c>
      <c r="B358">
        <v>39053476</v>
      </c>
      <c r="C358" s="4">
        <v>0</v>
      </c>
      <c r="D358" s="4">
        <v>123260</v>
      </c>
      <c r="E358" s="15">
        <f t="shared" si="5"/>
        <v>123260</v>
      </c>
      <c r="F358" s="4">
        <f>SUMIF($B$2:$B$457,B358,$E$2:$E$457)-SUMIF(libros!$B$2:$B$446,bancos!B358,libros!$C$2:$C$446)</f>
        <v>0</v>
      </c>
    </row>
    <row r="359" spans="1:6" ht="12.75">
      <c r="A359" s="1">
        <v>40532</v>
      </c>
      <c r="B359">
        <v>39053477</v>
      </c>
      <c r="C359" s="4">
        <v>0</v>
      </c>
      <c r="D359" s="4">
        <v>300000</v>
      </c>
      <c r="E359" s="15">
        <f t="shared" si="5"/>
        <v>300000</v>
      </c>
      <c r="F359" s="4">
        <f>SUMIF($B$2:$B$457,B359,$E$2:$E$457)-SUMIF(libros!$B$2:$B$446,bancos!B359,libros!$C$2:$C$446)</f>
        <v>0</v>
      </c>
    </row>
    <row r="360" spans="1:6" ht="12.75">
      <c r="A360" s="1">
        <v>40532</v>
      </c>
      <c r="B360">
        <v>39053478</v>
      </c>
      <c r="C360" s="4">
        <v>0</v>
      </c>
      <c r="D360" s="4">
        <v>69900</v>
      </c>
      <c r="E360" s="15">
        <f t="shared" si="5"/>
        <v>69900</v>
      </c>
      <c r="F360" s="4">
        <f>SUMIF($B$2:$B$457,B360,$E$2:$E$457)-SUMIF(libros!$B$2:$B$446,bancos!B360,libros!$C$2:$C$446)</f>
        <v>0</v>
      </c>
    </row>
    <row r="361" spans="1:6" ht="12.75">
      <c r="A361" s="1">
        <v>40532</v>
      </c>
      <c r="B361">
        <v>14492408</v>
      </c>
      <c r="C361" s="4">
        <v>0</v>
      </c>
      <c r="D361" s="4">
        <v>183769</v>
      </c>
      <c r="E361" s="15">
        <f t="shared" si="5"/>
        <v>183769</v>
      </c>
      <c r="F361" s="4">
        <f>SUMIF($B$2:$B$457,B361,$E$2:$E$457)-SUMIF(libros!$B$2:$B$446,bancos!B361,libros!$C$2:$C$446)</f>
        <v>0</v>
      </c>
    </row>
    <row r="362" spans="1:6" ht="12.75">
      <c r="A362" s="1">
        <v>40532</v>
      </c>
      <c r="B362">
        <v>10103467</v>
      </c>
      <c r="C362" s="4">
        <v>0</v>
      </c>
      <c r="D362" s="4">
        <v>5550</v>
      </c>
      <c r="E362" s="15">
        <f t="shared" si="5"/>
        <v>5550</v>
      </c>
      <c r="F362" s="4">
        <f>SUMIF($B$2:$B$457,B362,$E$2:$E$457)-SUMIF(libros!$B$2:$B$446,bancos!B362,libros!$C$2:$C$446)</f>
        <v>0</v>
      </c>
    </row>
    <row r="363" spans="1:6" ht="12.75">
      <c r="A363" s="1">
        <v>40532</v>
      </c>
      <c r="B363">
        <v>111711</v>
      </c>
      <c r="C363" s="4">
        <v>67122</v>
      </c>
      <c r="D363" s="4">
        <v>0</v>
      </c>
      <c r="E363" s="15">
        <f t="shared" si="5"/>
        <v>-67122</v>
      </c>
      <c r="F363" s="4">
        <f>SUMIF($B$2:$B$457,B363,$E$2:$E$457)-SUMIF(libros!$B$2:$B$446,bancos!B363,libros!$C$2:$C$446)</f>
        <v>-67122</v>
      </c>
    </row>
    <row r="364" spans="1:6" ht="12.75">
      <c r="A364" s="1">
        <v>40532</v>
      </c>
      <c r="B364">
        <v>111960</v>
      </c>
      <c r="C364" s="4">
        <v>27346</v>
      </c>
      <c r="D364" s="4">
        <v>0</v>
      </c>
      <c r="E364" s="15">
        <f t="shared" si="5"/>
        <v>-27346</v>
      </c>
      <c r="F364" s="4">
        <f>SUMIF($B$2:$B$457,B364,$E$2:$E$457)-SUMIF(libros!$B$2:$B$446,bancos!B364,libros!$C$2:$C$446)</f>
        <v>0</v>
      </c>
    </row>
    <row r="365" spans="1:6" ht="12.75">
      <c r="A365" s="1">
        <v>40532</v>
      </c>
      <c r="B365">
        <v>111965</v>
      </c>
      <c r="C365" s="4">
        <v>25406</v>
      </c>
      <c r="D365" s="4">
        <v>0</v>
      </c>
      <c r="E365" s="15">
        <f t="shared" si="5"/>
        <v>-25406</v>
      </c>
      <c r="F365" s="4">
        <f>SUMIF($B$2:$B$457,B365,$E$2:$E$457)-SUMIF(libros!$B$2:$B$446,bancos!B365,libros!$C$2:$C$446)</f>
        <v>0</v>
      </c>
    </row>
    <row r="366" spans="1:6" ht="12.75">
      <c r="A366" s="1">
        <v>40532</v>
      </c>
      <c r="B366">
        <v>112012</v>
      </c>
      <c r="C366" s="4">
        <v>25900</v>
      </c>
      <c r="D366" s="4">
        <v>0</v>
      </c>
      <c r="E366" s="15">
        <f t="shared" si="5"/>
        <v>-25900</v>
      </c>
      <c r="F366" s="4">
        <f>SUMIF($B$2:$B$457,B366,$E$2:$E$457)-SUMIF(libros!$B$2:$B$446,bancos!B366,libros!$C$2:$C$446)</f>
        <v>0</v>
      </c>
    </row>
    <row r="367" spans="1:6" ht="12.75">
      <c r="A367" s="1">
        <v>40532</v>
      </c>
      <c r="B367">
        <v>112015</v>
      </c>
      <c r="C367" s="4">
        <v>268531</v>
      </c>
      <c r="D367" s="4">
        <v>0</v>
      </c>
      <c r="E367" s="15">
        <f t="shared" si="5"/>
        <v>-268531</v>
      </c>
      <c r="F367" s="4">
        <f>SUMIF($B$2:$B$457,B367,$E$2:$E$457)-SUMIF(libros!$B$2:$B$446,bancos!B367,libros!$C$2:$C$446)</f>
        <v>0</v>
      </c>
    </row>
    <row r="368" spans="1:6" ht="12.75">
      <c r="A368" s="1">
        <v>40532</v>
      </c>
      <c r="B368">
        <v>112030</v>
      </c>
      <c r="C368" s="4">
        <v>49570</v>
      </c>
      <c r="D368" s="4">
        <v>0</v>
      </c>
      <c r="E368" s="15">
        <f t="shared" si="5"/>
        <v>-49570</v>
      </c>
      <c r="F368" s="4">
        <f>SUMIF($B$2:$B$457,B368,$E$2:$E$457)-SUMIF(libros!$B$2:$B$446,bancos!B368,libros!$C$2:$C$446)</f>
        <v>0</v>
      </c>
    </row>
    <row r="369" spans="1:6" ht="12.75">
      <c r="A369" s="1">
        <v>40532</v>
      </c>
      <c r="B369">
        <v>112031</v>
      </c>
      <c r="C369" s="4">
        <v>233021.82</v>
      </c>
      <c r="D369" s="4">
        <v>0</v>
      </c>
      <c r="E369" s="15">
        <f t="shared" si="5"/>
        <v>-233021.82</v>
      </c>
      <c r="F369" s="4">
        <f>SUMIF($B$2:$B$457,B369,$E$2:$E$457)-SUMIF(libros!$B$2:$B$446,bancos!B369,libros!$C$2:$C$446)</f>
        <v>0</v>
      </c>
    </row>
    <row r="370" spans="1:6" ht="12.75">
      <c r="A370" s="1">
        <v>40532</v>
      </c>
      <c r="B370">
        <v>112034</v>
      </c>
      <c r="C370" s="4">
        <v>251413.7</v>
      </c>
      <c r="D370" s="4">
        <v>0</v>
      </c>
      <c r="E370" s="15">
        <f t="shared" si="5"/>
        <v>-251413.7</v>
      </c>
      <c r="F370" s="4">
        <f>SUMIF($B$2:$B$457,B370,$E$2:$E$457)-SUMIF(libros!$B$2:$B$446,bancos!B370,libros!$C$2:$C$446)</f>
        <v>0</v>
      </c>
    </row>
    <row r="371" spans="1:6" ht="12.75">
      <c r="A371" s="1">
        <v>40532</v>
      </c>
      <c r="B371">
        <v>112046</v>
      </c>
      <c r="C371" s="4">
        <v>332925.13</v>
      </c>
      <c r="D371" s="4">
        <v>0</v>
      </c>
      <c r="E371" s="15">
        <f t="shared" si="5"/>
        <v>-332925.13</v>
      </c>
      <c r="F371" s="4">
        <f>SUMIF($B$2:$B$457,B371,$E$2:$E$457)-SUMIF(libros!$B$2:$B$446,bancos!B371,libros!$C$2:$C$446)</f>
        <v>0</v>
      </c>
    </row>
    <row r="372" spans="1:6" ht="12.75">
      <c r="A372" s="1">
        <v>40532</v>
      </c>
      <c r="B372">
        <v>112059</v>
      </c>
      <c r="C372" s="4">
        <v>1967614.13</v>
      </c>
      <c r="D372" s="4">
        <v>0</v>
      </c>
      <c r="E372" s="15">
        <f t="shared" si="5"/>
        <v>-1967614.13</v>
      </c>
      <c r="F372" s="4">
        <f>SUMIF($B$2:$B$457,B372,$E$2:$E$457)-SUMIF(libros!$B$2:$B$446,bancos!B372,libros!$C$2:$C$446)</f>
        <v>0</v>
      </c>
    </row>
    <row r="373" spans="1:6" ht="12.75">
      <c r="A373" s="1">
        <v>40532</v>
      </c>
      <c r="B373">
        <v>112064</v>
      </c>
      <c r="C373" s="4">
        <v>50000</v>
      </c>
      <c r="D373" s="4">
        <v>0</v>
      </c>
      <c r="E373" s="15">
        <f t="shared" si="5"/>
        <v>-50000</v>
      </c>
      <c r="F373" s="4">
        <f>SUMIF($B$2:$B$457,B373,$E$2:$E$457)-SUMIF(libros!$B$2:$B$446,bancos!B373,libros!$C$2:$C$446)</f>
        <v>0</v>
      </c>
    </row>
    <row r="374" spans="1:6" ht="12.75">
      <c r="A374" s="1">
        <v>40532</v>
      </c>
      <c r="B374">
        <v>112065</v>
      </c>
      <c r="C374" s="4">
        <v>806470.42</v>
      </c>
      <c r="D374" s="4">
        <v>0</v>
      </c>
      <c r="E374" s="15">
        <f t="shared" si="5"/>
        <v>-806470.42</v>
      </c>
      <c r="F374" s="4">
        <f>SUMIF($B$2:$B$457,B374,$E$2:$E$457)-SUMIF(libros!$B$2:$B$446,bancos!B374,libros!$C$2:$C$446)</f>
        <v>0</v>
      </c>
    </row>
    <row r="375" spans="1:6" ht="12.75">
      <c r="A375" s="1">
        <v>40533</v>
      </c>
      <c r="B375">
        <v>1104618</v>
      </c>
      <c r="C375" s="4">
        <v>0</v>
      </c>
      <c r="D375" s="4">
        <v>4500000</v>
      </c>
      <c r="E375" s="15">
        <f t="shared" si="5"/>
        <v>4500000</v>
      </c>
      <c r="F375" s="4">
        <f>SUMIF($B$2:$B$457,B375,$E$2:$E$457)-SUMIF(libros!$B$2:$B$446,bancos!B375,libros!$C$2:$C$446)</f>
        <v>0</v>
      </c>
    </row>
    <row r="376" spans="1:6" ht="12.75">
      <c r="A376" s="1">
        <v>40533</v>
      </c>
      <c r="B376">
        <v>3878298</v>
      </c>
      <c r="C376" s="4">
        <v>0</v>
      </c>
      <c r="D376" s="4">
        <v>557632.82</v>
      </c>
      <c r="E376" s="15">
        <f t="shared" si="5"/>
        <v>557632.82</v>
      </c>
      <c r="F376" s="4">
        <f>SUMIF($B$2:$B$457,B376,$E$2:$E$457)-SUMIF(libros!$B$2:$B$446,bancos!B376,libros!$C$2:$C$446)</f>
        <v>0</v>
      </c>
    </row>
    <row r="377" spans="1:6" ht="12.75">
      <c r="A377" s="1">
        <v>40533</v>
      </c>
      <c r="B377">
        <v>31736098</v>
      </c>
      <c r="C377" s="4">
        <v>0</v>
      </c>
      <c r="D377" s="4">
        <v>528565</v>
      </c>
      <c r="E377" s="15">
        <f t="shared" si="5"/>
        <v>528565</v>
      </c>
      <c r="F377" s="4">
        <f>SUMIF($B$2:$B$457,B377,$E$2:$E$457)-SUMIF(libros!$B$2:$B$446,bancos!B377,libros!$C$2:$C$446)</f>
        <v>0</v>
      </c>
    </row>
    <row r="378" spans="1:6" ht="12.75">
      <c r="A378" s="1">
        <v>40533</v>
      </c>
      <c r="B378">
        <v>31736102</v>
      </c>
      <c r="C378" s="4">
        <v>0</v>
      </c>
      <c r="D378" s="4">
        <v>268285</v>
      </c>
      <c r="E378" s="15">
        <f t="shared" si="5"/>
        <v>268285</v>
      </c>
      <c r="F378" s="4">
        <f>SUMIF($B$2:$B$457,B378,$E$2:$E$457)-SUMIF(libros!$B$2:$B$446,bancos!B378,libros!$C$2:$C$446)</f>
        <v>0</v>
      </c>
    </row>
    <row r="379" spans="1:6" ht="12.75">
      <c r="A379" s="1">
        <v>40533</v>
      </c>
      <c r="B379">
        <v>31736107</v>
      </c>
      <c r="C379" s="4">
        <v>0</v>
      </c>
      <c r="D379" s="4">
        <v>20710</v>
      </c>
      <c r="E379" s="15">
        <f t="shared" si="5"/>
        <v>20710</v>
      </c>
      <c r="F379" s="4">
        <f>SUMIF($B$2:$B$457,B379,$E$2:$E$457)-SUMIF(libros!$B$2:$B$446,bancos!B379,libros!$C$2:$C$446)</f>
        <v>0</v>
      </c>
    </row>
    <row r="380" spans="1:6" ht="12.75">
      <c r="A380" s="1">
        <v>40533</v>
      </c>
      <c r="B380">
        <v>31742121</v>
      </c>
      <c r="C380" s="4">
        <v>0</v>
      </c>
      <c r="D380" s="4">
        <v>35570</v>
      </c>
      <c r="E380" s="15">
        <f t="shared" si="5"/>
        <v>35570</v>
      </c>
      <c r="F380" s="4">
        <f>SUMIF($B$2:$B$457,B380,$E$2:$E$457)-SUMIF(libros!$B$2:$B$446,bancos!B380,libros!$C$2:$C$446)</f>
        <v>35570</v>
      </c>
    </row>
    <row r="381" spans="1:6" ht="12.75">
      <c r="A381" s="1">
        <v>40533</v>
      </c>
      <c r="B381">
        <v>31742122</v>
      </c>
      <c r="C381" s="4">
        <v>0</v>
      </c>
      <c r="D381" s="4">
        <v>22430</v>
      </c>
      <c r="E381" s="15">
        <f t="shared" si="5"/>
        <v>22430</v>
      </c>
      <c r="F381" s="4">
        <f>SUMIF($B$2:$B$457,B381,$E$2:$E$457)-SUMIF(libros!$B$2:$B$446,bancos!B381,libros!$C$2:$C$446)</f>
        <v>0</v>
      </c>
    </row>
    <row r="382" spans="1:6" ht="12.75">
      <c r="A382" s="1">
        <v>40533</v>
      </c>
      <c r="B382">
        <v>39053479</v>
      </c>
      <c r="C382" s="4">
        <v>0</v>
      </c>
      <c r="D382" s="4">
        <v>150000</v>
      </c>
      <c r="E382" s="15">
        <f t="shared" si="5"/>
        <v>150000</v>
      </c>
      <c r="F382" s="4">
        <f>SUMIF($B$2:$B$457,B382,$E$2:$E$457)-SUMIF(libros!$B$2:$B$446,bancos!B382,libros!$C$2:$C$446)</f>
        <v>0</v>
      </c>
    </row>
    <row r="383" spans="1:6" ht="12.75">
      <c r="A383" s="1">
        <v>40533</v>
      </c>
      <c r="B383">
        <v>39053480</v>
      </c>
      <c r="C383" s="4">
        <v>0</v>
      </c>
      <c r="D383" s="4">
        <v>400000</v>
      </c>
      <c r="E383" s="15">
        <f t="shared" si="5"/>
        <v>400000</v>
      </c>
      <c r="F383" s="4">
        <f>SUMIF($B$2:$B$457,B383,$E$2:$E$457)-SUMIF(libros!$B$2:$B$446,bancos!B383,libros!$C$2:$C$446)</f>
        <v>0</v>
      </c>
    </row>
    <row r="384" spans="1:6" ht="12.75">
      <c r="A384" s="1">
        <v>40533</v>
      </c>
      <c r="B384">
        <v>39053482</v>
      </c>
      <c r="C384" s="4">
        <v>0</v>
      </c>
      <c r="D384" s="4">
        <v>97800</v>
      </c>
      <c r="E384" s="15">
        <f t="shared" si="5"/>
        <v>97800</v>
      </c>
      <c r="F384" s="4">
        <f>SUMIF($B$2:$B$457,B384,$E$2:$E$457)-SUMIF(libros!$B$2:$B$446,bancos!B384,libros!$C$2:$C$446)</f>
        <v>0</v>
      </c>
    </row>
    <row r="385" spans="1:6" ht="12.75">
      <c r="A385" s="1">
        <v>40533</v>
      </c>
      <c r="B385">
        <v>39058446</v>
      </c>
      <c r="C385" s="4">
        <v>0</v>
      </c>
      <c r="D385" s="4">
        <v>2050</v>
      </c>
      <c r="E385" s="15">
        <f t="shared" si="5"/>
        <v>2050</v>
      </c>
      <c r="F385" s="4">
        <f>SUMIF($B$2:$B$457,B385,$E$2:$E$457)-SUMIF(libros!$B$2:$B$446,bancos!B385,libros!$C$2:$C$446)</f>
        <v>0</v>
      </c>
    </row>
    <row r="386" spans="1:6" ht="12.75">
      <c r="A386" s="1">
        <v>40533</v>
      </c>
      <c r="B386">
        <v>39058447</v>
      </c>
      <c r="C386" s="4">
        <v>0</v>
      </c>
      <c r="D386" s="4">
        <v>411135</v>
      </c>
      <c r="E386" s="15">
        <f t="shared" si="5"/>
        <v>411135</v>
      </c>
      <c r="F386" s="4">
        <f>SUMIF($B$2:$B$457,B386,$E$2:$E$457)-SUMIF(libros!$B$2:$B$446,bancos!B386,libros!$C$2:$C$446)</f>
        <v>0</v>
      </c>
    </row>
    <row r="387" spans="1:6" ht="12.75">
      <c r="A387" s="1">
        <v>40533</v>
      </c>
      <c r="B387">
        <v>39058448</v>
      </c>
      <c r="C387" s="4">
        <v>0</v>
      </c>
      <c r="D387" s="4">
        <v>10570</v>
      </c>
      <c r="E387" s="15">
        <f aca="true" t="shared" si="6" ref="E387:E450">+D387-C387</f>
        <v>10570</v>
      </c>
      <c r="F387" s="4">
        <f>SUMIF($B$2:$B$457,B387,$E$2:$E$457)-SUMIF(libros!$B$2:$B$446,bancos!B387,libros!$C$2:$C$446)</f>
        <v>0</v>
      </c>
    </row>
    <row r="388" spans="1:6" ht="12.75">
      <c r="A388" s="1">
        <v>40533</v>
      </c>
      <c r="B388">
        <v>39058449</v>
      </c>
      <c r="C388" s="4">
        <v>0</v>
      </c>
      <c r="D388" s="4">
        <v>213600</v>
      </c>
      <c r="E388" s="15">
        <f t="shared" si="6"/>
        <v>213600</v>
      </c>
      <c r="F388" s="4">
        <f>SUMIF($B$2:$B$457,B388,$E$2:$E$457)-SUMIF(libros!$B$2:$B$446,bancos!B388,libros!$C$2:$C$446)</f>
        <v>0</v>
      </c>
    </row>
    <row r="389" spans="1:6" ht="12.75">
      <c r="A389" s="1">
        <v>40533</v>
      </c>
      <c r="B389">
        <v>39058450</v>
      </c>
      <c r="C389" s="4">
        <v>0</v>
      </c>
      <c r="D389" s="4">
        <v>17150</v>
      </c>
      <c r="E389" s="15">
        <f t="shared" si="6"/>
        <v>17150</v>
      </c>
      <c r="F389" s="4">
        <f>SUMIF($B$2:$B$457,B389,$E$2:$E$457)-SUMIF(libros!$B$2:$B$446,bancos!B389,libros!$C$2:$C$446)</f>
        <v>0</v>
      </c>
    </row>
    <row r="390" spans="1:6" ht="12.75">
      <c r="A390" s="1">
        <v>40533</v>
      </c>
      <c r="B390">
        <v>111883</v>
      </c>
      <c r="C390" s="4">
        <v>75000</v>
      </c>
      <c r="D390" s="4">
        <v>0</v>
      </c>
      <c r="E390" s="15">
        <f t="shared" si="6"/>
        <v>-75000</v>
      </c>
      <c r="F390" s="4">
        <f>SUMIF($B$2:$B$457,B390,$E$2:$E$457)-SUMIF(libros!$B$2:$B$446,bancos!B390,libros!$C$2:$C$446)</f>
        <v>-75000</v>
      </c>
    </row>
    <row r="391" spans="1:6" ht="12.75">
      <c r="A391" s="1">
        <v>40533</v>
      </c>
      <c r="B391">
        <v>111885</v>
      </c>
      <c r="C391" s="4">
        <v>47445.9</v>
      </c>
      <c r="D391" s="4">
        <v>0</v>
      </c>
      <c r="E391" s="15">
        <f t="shared" si="6"/>
        <v>-47445.9</v>
      </c>
      <c r="F391" s="4">
        <f>SUMIF($B$2:$B$457,B391,$E$2:$E$457)-SUMIF(libros!$B$2:$B$446,bancos!B391,libros!$C$2:$C$446)</f>
        <v>-47445.9</v>
      </c>
    </row>
    <row r="392" spans="1:6" ht="12.75">
      <c r="A392" s="1">
        <v>40533</v>
      </c>
      <c r="B392">
        <v>111968</v>
      </c>
      <c r="C392" s="4">
        <v>51480.63</v>
      </c>
      <c r="D392" s="4">
        <v>0</v>
      </c>
      <c r="E392" s="15">
        <f t="shared" si="6"/>
        <v>-51480.63</v>
      </c>
      <c r="F392" s="4">
        <f>SUMIF($B$2:$B$457,B392,$E$2:$E$457)-SUMIF(libros!$B$2:$B$446,bancos!B392,libros!$C$2:$C$446)</f>
        <v>0</v>
      </c>
    </row>
    <row r="393" spans="1:6" ht="12.75">
      <c r="A393" s="1">
        <v>40533</v>
      </c>
      <c r="B393">
        <v>112013</v>
      </c>
      <c r="C393" s="4">
        <v>507580</v>
      </c>
      <c r="D393" s="4">
        <v>0</v>
      </c>
      <c r="E393" s="15">
        <f t="shared" si="6"/>
        <v>-507580</v>
      </c>
      <c r="F393" s="4">
        <f>SUMIF($B$2:$B$457,B393,$E$2:$E$457)-SUMIF(libros!$B$2:$B$446,bancos!B393,libros!$C$2:$C$446)</f>
        <v>0</v>
      </c>
    </row>
    <row r="394" spans="1:6" ht="12.75">
      <c r="A394" s="1">
        <v>40533</v>
      </c>
      <c r="B394">
        <v>112024</v>
      </c>
      <c r="C394" s="4">
        <v>442220</v>
      </c>
      <c r="D394" s="4">
        <v>0</v>
      </c>
      <c r="E394" s="15">
        <f t="shared" si="6"/>
        <v>-442220</v>
      </c>
      <c r="F394" s="4">
        <f>SUMIF($B$2:$B$457,B394,$E$2:$E$457)-SUMIF(libros!$B$2:$B$446,bancos!B394,libros!$C$2:$C$446)</f>
        <v>0</v>
      </c>
    </row>
    <row r="395" spans="1:6" ht="12.75">
      <c r="A395" s="1">
        <v>40533</v>
      </c>
      <c r="B395">
        <v>112049</v>
      </c>
      <c r="C395" s="4">
        <v>68000</v>
      </c>
      <c r="D395" s="4">
        <v>0</v>
      </c>
      <c r="E395" s="15">
        <f t="shared" si="6"/>
        <v>-68000</v>
      </c>
      <c r="F395" s="4">
        <f>SUMIF($B$2:$B$457,B395,$E$2:$E$457)-SUMIF(libros!$B$2:$B$446,bancos!B395,libros!$C$2:$C$446)</f>
        <v>0</v>
      </c>
    </row>
    <row r="396" spans="1:6" ht="12.75">
      <c r="A396" s="1">
        <v>40533</v>
      </c>
      <c r="B396">
        <v>112055</v>
      </c>
      <c r="C396" s="4">
        <v>99300</v>
      </c>
      <c r="D396" s="4">
        <v>0</v>
      </c>
      <c r="E396" s="15">
        <f t="shared" si="6"/>
        <v>-99300</v>
      </c>
      <c r="F396" s="4">
        <f>SUMIF($B$2:$B$457,B396,$E$2:$E$457)-SUMIF(libros!$B$2:$B$446,bancos!B396,libros!$C$2:$C$446)</f>
        <v>0</v>
      </c>
    </row>
    <row r="397" spans="1:6" ht="12.75">
      <c r="A397" s="1">
        <v>40533</v>
      </c>
      <c r="B397">
        <v>112056</v>
      </c>
      <c r="C397" s="4">
        <v>42000</v>
      </c>
      <c r="D397" s="4">
        <v>0</v>
      </c>
      <c r="E397" s="15">
        <f t="shared" si="6"/>
        <v>-42000</v>
      </c>
      <c r="F397" s="4">
        <f>SUMIF($B$2:$B$457,B397,$E$2:$E$457)-SUMIF(libros!$B$2:$B$446,bancos!B397,libros!$C$2:$C$446)</f>
        <v>0</v>
      </c>
    </row>
    <row r="398" spans="1:6" ht="12.75">
      <c r="A398" s="1">
        <v>40533</v>
      </c>
      <c r="B398">
        <v>112077</v>
      </c>
      <c r="C398" s="4">
        <v>5975</v>
      </c>
      <c r="D398" s="4">
        <v>0</v>
      </c>
      <c r="E398" s="15">
        <f t="shared" si="6"/>
        <v>-5975</v>
      </c>
      <c r="F398" s="4">
        <f>SUMIF($B$2:$B$457,B398,$E$2:$E$457)-SUMIF(libros!$B$2:$B$446,bancos!B398,libros!$C$2:$C$446)</f>
        <v>0</v>
      </c>
    </row>
    <row r="399" spans="1:6" ht="12.75">
      <c r="A399" s="1">
        <v>40533</v>
      </c>
      <c r="B399">
        <v>112078</v>
      </c>
      <c r="C399" s="4">
        <v>135254.68</v>
      </c>
      <c r="D399" s="4">
        <v>0</v>
      </c>
      <c r="E399" s="15">
        <f t="shared" si="6"/>
        <v>-135254.68</v>
      </c>
      <c r="F399" s="4">
        <f>SUMIF($B$2:$B$457,B399,$E$2:$E$457)-SUMIF(libros!$B$2:$B$446,bancos!B399,libros!$C$2:$C$446)</f>
        <v>0</v>
      </c>
    </row>
    <row r="400" spans="1:6" ht="12.75">
      <c r="A400" s="1">
        <v>40533</v>
      </c>
      <c r="B400">
        <v>228</v>
      </c>
      <c r="C400" s="4">
        <v>307306</v>
      </c>
      <c r="D400" s="4">
        <v>0</v>
      </c>
      <c r="E400" s="15">
        <f t="shared" si="6"/>
        <v>-307306</v>
      </c>
      <c r="F400" s="4">
        <f>SUMIF($B$2:$B$457,B400,$E$2:$E$457)-SUMIF(libros!$B$2:$B$446,bancos!B400,libros!$C$2:$C$446)</f>
        <v>-307306</v>
      </c>
    </row>
    <row r="401" spans="1:6" ht="12.75">
      <c r="A401" s="1">
        <v>40533</v>
      </c>
      <c r="B401">
        <v>360961</v>
      </c>
      <c r="C401" s="4">
        <v>400791</v>
      </c>
      <c r="D401" s="4">
        <v>0</v>
      </c>
      <c r="E401" s="15">
        <f t="shared" si="6"/>
        <v>-400791</v>
      </c>
      <c r="F401" s="4">
        <f>SUMIF($B$2:$B$457,B401,$E$2:$E$457)-SUMIF(libros!$B$2:$B$446,bancos!B401,libros!$C$2:$C$446)</f>
        <v>0</v>
      </c>
    </row>
    <row r="402" spans="1:6" ht="12.75">
      <c r="A402" s="1">
        <v>40533</v>
      </c>
      <c r="B402">
        <v>7409</v>
      </c>
      <c r="C402" s="4">
        <v>6623500</v>
      </c>
      <c r="D402" s="4">
        <v>0</v>
      </c>
      <c r="E402" s="15">
        <f t="shared" si="6"/>
        <v>-6623500</v>
      </c>
      <c r="F402" s="4">
        <f>SUMIF($B$2:$B$457,B402,$E$2:$E$457)-SUMIF(libros!$B$2:$B$446,bancos!B402,libros!$C$2:$C$446)</f>
        <v>0</v>
      </c>
    </row>
    <row r="403" spans="1:6" ht="12.75">
      <c r="A403" s="1">
        <v>40534</v>
      </c>
      <c r="B403">
        <v>31736108</v>
      </c>
      <c r="C403" s="4">
        <v>0</v>
      </c>
      <c r="D403" s="4">
        <v>532710</v>
      </c>
      <c r="E403" s="15">
        <f t="shared" si="6"/>
        <v>532710</v>
      </c>
      <c r="F403" s="4">
        <f>SUMIF($B$2:$B$457,B403,$E$2:$E$457)-SUMIF(libros!$B$2:$B$446,bancos!B403,libros!$C$2:$C$446)</f>
        <v>0</v>
      </c>
    </row>
    <row r="404" spans="1:6" ht="12.75">
      <c r="A404" s="1">
        <v>40534</v>
      </c>
      <c r="B404">
        <v>31742123</v>
      </c>
      <c r="C404" s="4">
        <v>0</v>
      </c>
      <c r="D404" s="4">
        <v>392970</v>
      </c>
      <c r="E404" s="15">
        <f t="shared" si="6"/>
        <v>392970</v>
      </c>
      <c r="F404" s="4">
        <f>SUMIF($B$2:$B$457,B404,$E$2:$E$457)-SUMIF(libros!$B$2:$B$446,bancos!B404,libros!$C$2:$C$446)</f>
        <v>0</v>
      </c>
    </row>
    <row r="405" spans="1:6" ht="12.75">
      <c r="A405" s="1">
        <v>40534</v>
      </c>
      <c r="B405">
        <v>31742124</v>
      </c>
      <c r="C405" s="4">
        <v>0</v>
      </c>
      <c r="D405" s="4">
        <v>340000</v>
      </c>
      <c r="E405" s="15">
        <f t="shared" si="6"/>
        <v>340000</v>
      </c>
      <c r="F405" s="4">
        <f>SUMIF($B$2:$B$457,B405,$E$2:$E$457)-SUMIF(libros!$B$2:$B$446,bancos!B405,libros!$C$2:$C$446)</f>
        <v>0</v>
      </c>
    </row>
    <row r="406" spans="1:6" ht="12.75">
      <c r="A406" s="1">
        <v>40534</v>
      </c>
      <c r="B406">
        <v>39053483</v>
      </c>
      <c r="C406" s="4">
        <v>0</v>
      </c>
      <c r="D406" s="4">
        <v>700000</v>
      </c>
      <c r="E406" s="15">
        <f t="shared" si="6"/>
        <v>700000</v>
      </c>
      <c r="F406" s="4">
        <f>SUMIF($B$2:$B$457,B406,$E$2:$E$457)-SUMIF(libros!$B$2:$B$446,bancos!B406,libros!$C$2:$C$446)</f>
        <v>0</v>
      </c>
    </row>
    <row r="407" spans="1:6" ht="12.75">
      <c r="A407" s="1">
        <v>40534</v>
      </c>
      <c r="B407">
        <v>39053484</v>
      </c>
      <c r="C407" s="4">
        <v>0</v>
      </c>
      <c r="D407" s="4">
        <v>360000</v>
      </c>
      <c r="E407" s="15">
        <f t="shared" si="6"/>
        <v>360000</v>
      </c>
      <c r="F407" s="4">
        <f>SUMIF($B$2:$B$457,B407,$E$2:$E$457)-SUMIF(libros!$B$2:$B$446,bancos!B407,libros!$C$2:$C$446)</f>
        <v>0</v>
      </c>
    </row>
    <row r="408" spans="1:6" ht="12.75">
      <c r="A408" s="1">
        <v>40534</v>
      </c>
      <c r="B408">
        <v>39053485</v>
      </c>
      <c r="C408" s="4">
        <v>0</v>
      </c>
      <c r="D408" s="4">
        <v>12400</v>
      </c>
      <c r="E408" s="15">
        <f t="shared" si="6"/>
        <v>12400</v>
      </c>
      <c r="F408" s="4">
        <f>SUMIF($B$2:$B$457,B408,$E$2:$E$457)-SUMIF(libros!$B$2:$B$446,bancos!B408,libros!$C$2:$C$446)</f>
        <v>0</v>
      </c>
    </row>
    <row r="409" spans="1:6" ht="12.75">
      <c r="A409" s="1">
        <v>40534</v>
      </c>
      <c r="B409">
        <v>39053486</v>
      </c>
      <c r="C409" s="4">
        <v>0</v>
      </c>
      <c r="D409" s="4">
        <v>102380</v>
      </c>
      <c r="E409" s="15">
        <f t="shared" si="6"/>
        <v>102380</v>
      </c>
      <c r="F409" s="4">
        <f>SUMIF($B$2:$B$457,B409,$E$2:$E$457)-SUMIF(libros!$B$2:$B$446,bancos!B409,libros!$C$2:$C$446)</f>
        <v>0</v>
      </c>
    </row>
    <row r="410" spans="1:6" ht="12.75">
      <c r="A410" s="1">
        <v>40534</v>
      </c>
      <c r="B410">
        <v>39058451</v>
      </c>
      <c r="C410" s="4">
        <v>0</v>
      </c>
      <c r="D410" s="4">
        <v>12880</v>
      </c>
      <c r="E410" s="15">
        <f t="shared" si="6"/>
        <v>12880</v>
      </c>
      <c r="F410" s="4">
        <f>SUMIF($B$2:$B$457,B410,$E$2:$E$457)-SUMIF(libros!$B$2:$B$446,bancos!B410,libros!$C$2:$C$446)</f>
        <v>0</v>
      </c>
    </row>
    <row r="411" spans="1:6" ht="12.75">
      <c r="A411" s="1">
        <v>40534</v>
      </c>
      <c r="B411">
        <v>39058452</v>
      </c>
      <c r="C411" s="4">
        <v>0</v>
      </c>
      <c r="D411" s="4">
        <v>3530</v>
      </c>
      <c r="E411" s="15">
        <f t="shared" si="6"/>
        <v>3530</v>
      </c>
      <c r="F411" s="4">
        <f>SUMIF($B$2:$B$457,B411,$E$2:$E$457)-SUMIF(libros!$B$2:$B$446,bancos!B411,libros!$C$2:$C$446)</f>
        <v>0</v>
      </c>
    </row>
    <row r="412" spans="1:6" ht="12.75">
      <c r="A412" s="1">
        <v>40534</v>
      </c>
      <c r="B412">
        <v>39058453</v>
      </c>
      <c r="C412" s="4">
        <v>0</v>
      </c>
      <c r="D412" s="4">
        <v>301425</v>
      </c>
      <c r="E412" s="15">
        <f t="shared" si="6"/>
        <v>301425</v>
      </c>
      <c r="F412" s="4">
        <f>SUMIF($B$2:$B$457,B412,$E$2:$E$457)-SUMIF(libros!$B$2:$B$446,bancos!B412,libros!$C$2:$C$446)</f>
        <v>0</v>
      </c>
    </row>
    <row r="413" spans="1:6" ht="12.75">
      <c r="A413" s="1">
        <v>40534</v>
      </c>
      <c r="B413">
        <v>46533133</v>
      </c>
      <c r="C413" s="4">
        <v>0</v>
      </c>
      <c r="D413" s="4">
        <v>85500</v>
      </c>
      <c r="E413" s="15">
        <f t="shared" si="6"/>
        <v>85500</v>
      </c>
      <c r="F413" s="4">
        <f>SUMIF($B$2:$B$457,B413,$E$2:$E$457)-SUMIF(libros!$B$2:$B$446,bancos!B413,libros!$C$2:$C$446)</f>
        <v>0</v>
      </c>
    </row>
    <row r="414" spans="1:6" ht="12.75">
      <c r="A414" s="1">
        <v>40534</v>
      </c>
      <c r="B414">
        <v>7798</v>
      </c>
      <c r="C414" s="4">
        <v>0</v>
      </c>
      <c r="D414" s="4">
        <v>5222805</v>
      </c>
      <c r="E414" s="15">
        <f t="shared" si="6"/>
        <v>5222805</v>
      </c>
      <c r="F414" s="4">
        <f>SUMIF($B$2:$B$457,B414,$E$2:$E$457)-SUMIF(libros!$B$2:$B$446,bancos!B414,libros!$C$2:$C$446)</f>
        <v>5222805</v>
      </c>
    </row>
    <row r="415" spans="1:6" ht="12.75">
      <c r="A415" s="1">
        <v>40534</v>
      </c>
      <c r="B415">
        <v>18281913</v>
      </c>
      <c r="C415" s="4">
        <v>0</v>
      </c>
      <c r="D415" s="4">
        <v>4950</v>
      </c>
      <c r="E415" s="15">
        <f t="shared" si="6"/>
        <v>4950</v>
      </c>
      <c r="F415" s="4">
        <f>SUMIF($B$2:$B$457,B415,$E$2:$E$457)-SUMIF(libros!$B$2:$B$446,bancos!B415,libros!$C$2:$C$446)</f>
        <v>0</v>
      </c>
    </row>
    <row r="416" spans="1:6" ht="12.75">
      <c r="A416" s="1">
        <v>40534</v>
      </c>
      <c r="B416">
        <v>111939</v>
      </c>
      <c r="C416" s="4">
        <v>121526.85</v>
      </c>
      <c r="D416" s="4">
        <v>0</v>
      </c>
      <c r="E416" s="15">
        <f t="shared" si="6"/>
        <v>-121526.85</v>
      </c>
      <c r="F416" s="4">
        <f>SUMIF($B$2:$B$457,B416,$E$2:$E$457)-SUMIF(libros!$B$2:$B$446,bancos!B416,libros!$C$2:$C$446)</f>
        <v>0</v>
      </c>
    </row>
    <row r="417" spans="1:6" ht="12.75">
      <c r="A417" s="1">
        <v>40534</v>
      </c>
      <c r="B417">
        <v>111940</v>
      </c>
      <c r="C417" s="4">
        <v>42000</v>
      </c>
      <c r="D417" s="4">
        <v>0</v>
      </c>
      <c r="E417" s="15">
        <f t="shared" si="6"/>
        <v>-42000</v>
      </c>
      <c r="F417" s="4">
        <f>SUMIF($B$2:$B$457,B417,$E$2:$E$457)-SUMIF(libros!$B$2:$B$446,bancos!B417,libros!$C$2:$C$446)</f>
        <v>0</v>
      </c>
    </row>
    <row r="418" spans="1:6" ht="12.75">
      <c r="A418" s="1">
        <v>40534</v>
      </c>
      <c r="B418">
        <v>111995</v>
      </c>
      <c r="C418" s="4">
        <v>42000</v>
      </c>
      <c r="D418" s="4">
        <v>0</v>
      </c>
      <c r="E418" s="15">
        <f t="shared" si="6"/>
        <v>-42000</v>
      </c>
      <c r="F418" s="4">
        <f>SUMIF($B$2:$B$457,B418,$E$2:$E$457)-SUMIF(libros!$B$2:$B$446,bancos!B418,libros!$C$2:$C$446)</f>
        <v>0</v>
      </c>
    </row>
    <row r="419" spans="1:6" ht="12.75">
      <c r="A419" s="1">
        <v>40534</v>
      </c>
      <c r="B419">
        <v>112026</v>
      </c>
      <c r="C419" s="4">
        <v>96795.55</v>
      </c>
      <c r="D419" s="4">
        <v>0</v>
      </c>
      <c r="E419" s="15">
        <f t="shared" si="6"/>
        <v>-96795.55</v>
      </c>
      <c r="F419" s="4">
        <f>SUMIF($B$2:$B$457,B419,$E$2:$E$457)-SUMIF(libros!$B$2:$B$446,bancos!B419,libros!$C$2:$C$446)</f>
        <v>0</v>
      </c>
    </row>
    <row r="420" spans="1:6" ht="12.75">
      <c r="A420" s="1">
        <v>40534</v>
      </c>
      <c r="B420">
        <v>112048</v>
      </c>
      <c r="C420" s="4">
        <v>8800</v>
      </c>
      <c r="D420" s="4">
        <v>0</v>
      </c>
      <c r="E420" s="15">
        <f t="shared" si="6"/>
        <v>-8800</v>
      </c>
      <c r="F420" s="4">
        <f>SUMIF($B$2:$B$457,B420,$E$2:$E$457)-SUMIF(libros!$B$2:$B$446,bancos!B420,libros!$C$2:$C$446)</f>
        <v>0</v>
      </c>
    </row>
    <row r="421" spans="1:6" ht="12.75">
      <c r="A421" s="1">
        <v>40534</v>
      </c>
      <c r="B421">
        <v>112050</v>
      </c>
      <c r="C421" s="4">
        <v>79718</v>
      </c>
      <c r="D421" s="4">
        <v>0</v>
      </c>
      <c r="E421" s="15">
        <f t="shared" si="6"/>
        <v>-79718</v>
      </c>
      <c r="F421" s="4">
        <f>SUMIF($B$2:$B$457,B421,$E$2:$E$457)-SUMIF(libros!$B$2:$B$446,bancos!B421,libros!$C$2:$C$446)</f>
        <v>0</v>
      </c>
    </row>
    <row r="422" spans="1:6" ht="12.75">
      <c r="A422" s="1">
        <v>40534</v>
      </c>
      <c r="B422">
        <v>112051</v>
      </c>
      <c r="C422" s="4">
        <v>112660</v>
      </c>
      <c r="D422" s="4">
        <v>0</v>
      </c>
      <c r="E422" s="15">
        <f t="shared" si="6"/>
        <v>-112660</v>
      </c>
      <c r="F422" s="4">
        <f>SUMIF($B$2:$B$457,B422,$E$2:$E$457)-SUMIF(libros!$B$2:$B$446,bancos!B422,libros!$C$2:$C$446)</f>
        <v>0</v>
      </c>
    </row>
    <row r="423" spans="1:6" ht="12.75">
      <c r="A423" s="1">
        <v>40534</v>
      </c>
      <c r="B423">
        <v>112067</v>
      </c>
      <c r="C423" s="4">
        <v>757692</v>
      </c>
      <c r="D423" s="4">
        <v>0</v>
      </c>
      <c r="E423" s="15">
        <f t="shared" si="6"/>
        <v>-757692</v>
      </c>
      <c r="F423" s="4">
        <f>SUMIF($B$2:$B$457,B423,$E$2:$E$457)-SUMIF(libros!$B$2:$B$446,bancos!B423,libros!$C$2:$C$446)</f>
        <v>0</v>
      </c>
    </row>
    <row r="424" spans="1:6" ht="12.75">
      <c r="A424" s="1">
        <v>40534</v>
      </c>
      <c r="B424">
        <v>112081</v>
      </c>
      <c r="C424" s="4">
        <v>60297.25</v>
      </c>
      <c r="D424" s="4">
        <v>0</v>
      </c>
      <c r="E424" s="15">
        <f t="shared" si="6"/>
        <v>-60297.25</v>
      </c>
      <c r="F424" s="4">
        <f>SUMIF($B$2:$B$457,B424,$E$2:$E$457)-SUMIF(libros!$B$2:$B$446,bancos!B424,libros!$C$2:$C$446)</f>
        <v>0</v>
      </c>
    </row>
    <row r="425" spans="1:6" ht="12.75">
      <c r="A425" s="1">
        <v>40534</v>
      </c>
      <c r="B425">
        <v>31900036</v>
      </c>
      <c r="C425" s="4">
        <v>5222805</v>
      </c>
      <c r="D425" s="4">
        <v>0</v>
      </c>
      <c r="E425" s="15">
        <f t="shared" si="6"/>
        <v>-5222805</v>
      </c>
      <c r="F425" s="4">
        <f>SUMIF($B$2:$B$457,B425,$E$2:$E$457)-SUMIF(libros!$B$2:$B$446,bancos!B425,libros!$C$2:$C$446)</f>
        <v>0</v>
      </c>
    </row>
    <row r="426" spans="1:6" ht="12.75">
      <c r="A426" s="1">
        <v>40535</v>
      </c>
      <c r="B426">
        <v>7508</v>
      </c>
      <c r="C426" s="4">
        <v>0</v>
      </c>
      <c r="D426" s="4">
        <v>127377</v>
      </c>
      <c r="E426" s="15">
        <f t="shared" si="6"/>
        <v>127377</v>
      </c>
      <c r="F426" s="4">
        <f>SUMIF($B$2:$B$457,B426,$E$2:$E$457)-SUMIF(libros!$B$2:$B$446,bancos!B426,libros!$C$2:$C$446)</f>
        <v>127377</v>
      </c>
    </row>
    <row r="427" spans="1:6" ht="12.75">
      <c r="A427" s="1">
        <v>40535</v>
      </c>
      <c r="B427">
        <v>39053487</v>
      </c>
      <c r="C427" s="4">
        <v>0</v>
      </c>
      <c r="D427" s="4">
        <v>650000</v>
      </c>
      <c r="E427" s="15">
        <f t="shared" si="6"/>
        <v>650000</v>
      </c>
      <c r="F427" s="4">
        <f>SUMIF($B$2:$B$457,B427,$E$2:$E$457)-SUMIF(libros!$B$2:$B$446,bancos!B427,libros!$C$2:$C$446)</f>
        <v>0</v>
      </c>
    </row>
    <row r="428" spans="1:6" ht="12.75">
      <c r="A428" s="1">
        <v>40535</v>
      </c>
      <c r="B428">
        <v>39053488</v>
      </c>
      <c r="C428" s="4">
        <v>0</v>
      </c>
      <c r="D428" s="4">
        <v>43050</v>
      </c>
      <c r="E428" s="15">
        <f t="shared" si="6"/>
        <v>43050</v>
      </c>
      <c r="F428" s="4">
        <f>SUMIF($B$2:$B$457,B428,$E$2:$E$457)-SUMIF(libros!$B$2:$B$446,bancos!B428,libros!$C$2:$C$446)</f>
        <v>0</v>
      </c>
    </row>
    <row r="429" spans="1:6" ht="12.75">
      <c r="A429" s="1">
        <v>40535</v>
      </c>
      <c r="B429">
        <v>111973</v>
      </c>
      <c r="C429" s="4">
        <v>1000000</v>
      </c>
      <c r="D429" s="4">
        <v>0</v>
      </c>
      <c r="E429" s="15">
        <f t="shared" si="6"/>
        <v>-1000000</v>
      </c>
      <c r="F429" s="4">
        <f>SUMIF($B$2:$B$457,B429,$E$2:$E$457)-SUMIF(libros!$B$2:$B$446,bancos!B429,libros!$C$2:$C$446)</f>
        <v>0</v>
      </c>
    </row>
    <row r="430" spans="1:6" ht="12.75">
      <c r="A430" s="1">
        <v>40535</v>
      </c>
      <c r="B430">
        <v>112002</v>
      </c>
      <c r="C430" s="4">
        <v>125000</v>
      </c>
      <c r="D430" s="4">
        <v>0</v>
      </c>
      <c r="E430" s="15">
        <f t="shared" si="6"/>
        <v>-125000</v>
      </c>
      <c r="F430" s="4">
        <f>SUMIF($B$2:$B$457,B430,$E$2:$E$457)-SUMIF(libros!$B$2:$B$446,bancos!B430,libros!$C$2:$C$446)</f>
        <v>0</v>
      </c>
    </row>
    <row r="431" spans="1:6" ht="12.75">
      <c r="A431" s="1">
        <v>40535</v>
      </c>
      <c r="B431">
        <v>112003</v>
      </c>
      <c r="C431" s="4">
        <v>1000000</v>
      </c>
      <c r="D431" s="4">
        <v>0</v>
      </c>
      <c r="E431" s="15">
        <f t="shared" si="6"/>
        <v>-1000000</v>
      </c>
      <c r="F431" s="4">
        <f>SUMIF($B$2:$B$457,B431,$E$2:$E$457)-SUMIF(libros!$B$2:$B$446,bancos!B431,libros!$C$2:$C$446)</f>
        <v>0</v>
      </c>
    </row>
    <row r="432" spans="1:6" ht="12.75">
      <c r="A432" s="1">
        <v>40535</v>
      </c>
      <c r="B432">
        <v>112007</v>
      </c>
      <c r="C432" s="4">
        <v>208644</v>
      </c>
      <c r="D432" s="4">
        <v>0</v>
      </c>
      <c r="E432" s="15">
        <f t="shared" si="6"/>
        <v>-208644</v>
      </c>
      <c r="F432" s="4">
        <f>SUMIF($B$2:$B$457,B432,$E$2:$E$457)-SUMIF(libros!$B$2:$B$446,bancos!B432,libros!$C$2:$C$446)</f>
        <v>0</v>
      </c>
    </row>
    <row r="433" spans="1:6" ht="12.75">
      <c r="A433" s="1">
        <v>40535</v>
      </c>
      <c r="B433">
        <v>112010</v>
      </c>
      <c r="C433" s="4">
        <v>104579</v>
      </c>
      <c r="D433" s="4">
        <v>0</v>
      </c>
      <c r="E433" s="15">
        <f t="shared" si="6"/>
        <v>-104579</v>
      </c>
      <c r="F433" s="4">
        <f>SUMIF($B$2:$B$457,B433,$E$2:$E$457)-SUMIF(libros!$B$2:$B$446,bancos!B433,libros!$C$2:$C$446)</f>
        <v>0</v>
      </c>
    </row>
    <row r="434" spans="1:6" ht="12.75">
      <c r="A434" s="1">
        <v>40535</v>
      </c>
      <c r="B434">
        <v>112011</v>
      </c>
      <c r="C434" s="4">
        <v>1652081.79</v>
      </c>
      <c r="D434" s="4">
        <v>0</v>
      </c>
      <c r="E434" s="15">
        <f t="shared" si="6"/>
        <v>-1652081.79</v>
      </c>
      <c r="F434" s="4">
        <f>SUMIF($B$2:$B$457,B434,$E$2:$E$457)-SUMIF(libros!$B$2:$B$446,bancos!B434,libros!$C$2:$C$446)</f>
        <v>0</v>
      </c>
    </row>
    <row r="435" spans="1:6" ht="12.75">
      <c r="A435" s="1">
        <v>40535</v>
      </c>
      <c r="B435">
        <v>112018</v>
      </c>
      <c r="C435" s="4">
        <v>743898</v>
      </c>
      <c r="D435" s="4">
        <v>0</v>
      </c>
      <c r="E435" s="15">
        <f t="shared" si="6"/>
        <v>-743898</v>
      </c>
      <c r="F435" s="4">
        <f>SUMIF($B$2:$B$457,B435,$E$2:$E$457)-SUMIF(libros!$B$2:$B$446,bancos!B435,libros!$C$2:$C$446)</f>
        <v>0</v>
      </c>
    </row>
    <row r="436" spans="1:6" ht="12.75">
      <c r="A436" s="1">
        <v>40535</v>
      </c>
      <c r="B436">
        <v>112044</v>
      </c>
      <c r="C436" s="4">
        <v>100000</v>
      </c>
      <c r="D436" s="4">
        <v>0</v>
      </c>
      <c r="E436" s="15">
        <f t="shared" si="6"/>
        <v>-100000</v>
      </c>
      <c r="F436" s="4">
        <f>SUMIF($B$2:$B$457,B436,$E$2:$E$457)-SUMIF(libros!$B$2:$B$446,bancos!B436,libros!$C$2:$C$446)</f>
        <v>0</v>
      </c>
    </row>
    <row r="437" spans="1:6" ht="12.75">
      <c r="A437" s="1">
        <v>40535</v>
      </c>
      <c r="B437">
        <v>112054</v>
      </c>
      <c r="C437" s="4">
        <v>60500</v>
      </c>
      <c r="D437" s="4">
        <v>0</v>
      </c>
      <c r="E437" s="15">
        <f t="shared" si="6"/>
        <v>-60500</v>
      </c>
      <c r="F437" s="4">
        <f>SUMIF($B$2:$B$457,B437,$E$2:$E$457)-SUMIF(libros!$B$2:$B$446,bancos!B437,libros!$C$2:$C$446)</f>
        <v>0</v>
      </c>
    </row>
    <row r="438" spans="1:6" ht="12.75">
      <c r="A438" s="1">
        <v>40535</v>
      </c>
      <c r="B438">
        <v>112066</v>
      </c>
      <c r="C438" s="4">
        <v>105000</v>
      </c>
      <c r="D438" s="4">
        <v>0</v>
      </c>
      <c r="E438" s="15">
        <f t="shared" si="6"/>
        <v>-105000</v>
      </c>
      <c r="F438" s="4">
        <f>SUMIF($B$2:$B$457,B438,$E$2:$E$457)-SUMIF(libros!$B$2:$B$446,bancos!B438,libros!$C$2:$C$446)</f>
        <v>0</v>
      </c>
    </row>
    <row r="439" spans="1:6" ht="12.75">
      <c r="A439" s="1">
        <v>40535</v>
      </c>
      <c r="B439">
        <v>112083</v>
      </c>
      <c r="C439" s="4">
        <v>337201</v>
      </c>
      <c r="D439" s="4">
        <v>0</v>
      </c>
      <c r="E439" s="15">
        <f t="shared" si="6"/>
        <v>-337201</v>
      </c>
      <c r="F439" s="4">
        <f>SUMIF($B$2:$B$457,B439,$E$2:$E$457)-SUMIF(libros!$B$2:$B$446,bancos!B439,libros!$C$2:$C$446)</f>
        <v>0</v>
      </c>
    </row>
    <row r="440" spans="1:6" ht="12.75">
      <c r="A440" s="1">
        <v>40535</v>
      </c>
      <c r="B440">
        <v>112086</v>
      </c>
      <c r="C440" s="4">
        <v>690360</v>
      </c>
      <c r="D440" s="4">
        <v>0</v>
      </c>
      <c r="E440" s="15">
        <f t="shared" si="6"/>
        <v>-690360</v>
      </c>
      <c r="F440" s="4">
        <f>SUMIF($B$2:$B$457,B440,$E$2:$E$457)-SUMIF(libros!$B$2:$B$446,bancos!B440,libros!$C$2:$C$446)</f>
        <v>0</v>
      </c>
    </row>
    <row r="441" spans="1:6" ht="12.75">
      <c r="A441" s="1">
        <v>40535</v>
      </c>
      <c r="B441">
        <v>112088</v>
      </c>
      <c r="C441" s="4">
        <v>50000</v>
      </c>
      <c r="D441" s="4">
        <v>0</v>
      </c>
      <c r="E441" s="15">
        <f t="shared" si="6"/>
        <v>-50000</v>
      </c>
      <c r="F441" s="4">
        <f>SUMIF($B$2:$B$457,B441,$E$2:$E$457)-SUMIF(libros!$B$2:$B$446,bancos!B441,libros!$C$2:$C$446)</f>
        <v>0</v>
      </c>
    </row>
    <row r="442" spans="1:6" ht="12.75">
      <c r="A442" s="1">
        <v>40536</v>
      </c>
      <c r="B442">
        <v>31742125</v>
      </c>
      <c r="C442" s="4">
        <v>0</v>
      </c>
      <c r="D442" s="4">
        <v>9450</v>
      </c>
      <c r="E442" s="15">
        <f t="shared" si="6"/>
        <v>9450</v>
      </c>
      <c r="F442" s="4">
        <f>SUMIF($B$2:$B$457,B442,$E$2:$E$457)-SUMIF(libros!$B$2:$B$446,bancos!B442,libros!$C$2:$C$446)</f>
        <v>0</v>
      </c>
    </row>
    <row r="443" spans="1:6" ht="12.75">
      <c r="A443" s="1">
        <v>40536</v>
      </c>
      <c r="B443">
        <v>31742126</v>
      </c>
      <c r="C443" s="4">
        <v>0</v>
      </c>
      <c r="D443" s="4">
        <v>63295</v>
      </c>
      <c r="E443" s="15">
        <f t="shared" si="6"/>
        <v>63295</v>
      </c>
      <c r="F443" s="4">
        <f>SUMIF($B$2:$B$457,B443,$E$2:$E$457)-SUMIF(libros!$B$2:$B$446,bancos!B443,libros!$C$2:$C$446)</f>
        <v>0</v>
      </c>
    </row>
    <row r="444" spans="1:6" ht="12.75">
      <c r="A444" s="1">
        <v>40536</v>
      </c>
      <c r="B444">
        <v>31742127</v>
      </c>
      <c r="C444" s="4">
        <v>0</v>
      </c>
      <c r="D444" s="4">
        <v>117435</v>
      </c>
      <c r="E444" s="15">
        <f t="shared" si="6"/>
        <v>117435</v>
      </c>
      <c r="F444" s="4">
        <f>SUMIF($B$2:$B$457,B444,$E$2:$E$457)-SUMIF(libros!$B$2:$B$446,bancos!B444,libros!$C$2:$C$446)</f>
        <v>0</v>
      </c>
    </row>
    <row r="445" spans="1:6" ht="12.75">
      <c r="A445" s="1">
        <v>40536</v>
      </c>
      <c r="B445">
        <v>31742128</v>
      </c>
      <c r="C445" s="4">
        <v>0</v>
      </c>
      <c r="D445" s="4">
        <v>145620</v>
      </c>
      <c r="E445" s="15">
        <f t="shared" si="6"/>
        <v>145620</v>
      </c>
      <c r="F445" s="4">
        <f>SUMIF($B$2:$B$457,B445,$E$2:$E$457)-SUMIF(libros!$B$2:$B$446,bancos!B445,libros!$C$2:$C$446)</f>
        <v>0</v>
      </c>
    </row>
    <row r="446" spans="1:6" ht="12.75">
      <c r="A446" s="1">
        <v>40536</v>
      </c>
      <c r="B446">
        <v>39053490</v>
      </c>
      <c r="C446" s="4">
        <v>0</v>
      </c>
      <c r="D446" s="4">
        <v>208644</v>
      </c>
      <c r="E446" s="15">
        <f t="shared" si="6"/>
        <v>208644</v>
      </c>
      <c r="F446" s="4">
        <f>SUMIF($B$2:$B$457,B446,$E$2:$E$457)-SUMIF(libros!$B$2:$B$446,bancos!B446,libros!$C$2:$C$446)</f>
        <v>0</v>
      </c>
    </row>
    <row r="447" spans="1:6" ht="12.75">
      <c r="A447" s="1">
        <v>40536</v>
      </c>
      <c r="B447">
        <v>39053491</v>
      </c>
      <c r="C447" s="4">
        <v>0</v>
      </c>
      <c r="D447" s="4">
        <v>43900</v>
      </c>
      <c r="E447" s="15">
        <f t="shared" si="6"/>
        <v>43900</v>
      </c>
      <c r="F447" s="4">
        <f>SUMIF($B$2:$B$457,B447,$E$2:$E$457)-SUMIF(libros!$B$2:$B$446,bancos!B447,libros!$C$2:$C$446)</f>
        <v>0</v>
      </c>
    </row>
    <row r="448" spans="1:6" ht="12.75">
      <c r="A448" s="1">
        <v>40536</v>
      </c>
      <c r="B448">
        <v>39053492</v>
      </c>
      <c r="C448" s="4">
        <v>0</v>
      </c>
      <c r="D448" s="4">
        <v>401022.1</v>
      </c>
      <c r="E448" s="15">
        <f t="shared" si="6"/>
        <v>401022.1</v>
      </c>
      <c r="F448" s="4">
        <f>SUMIF($B$2:$B$457,B448,$E$2:$E$457)-SUMIF(libros!$B$2:$B$446,bancos!B448,libros!$C$2:$C$446)</f>
        <v>-200</v>
      </c>
    </row>
    <row r="449" spans="1:6" ht="12.75">
      <c r="A449" s="1">
        <v>40536</v>
      </c>
      <c r="B449">
        <v>8585732</v>
      </c>
      <c r="C449" s="4">
        <v>0</v>
      </c>
      <c r="D449" s="4">
        <v>12830</v>
      </c>
      <c r="E449" s="15">
        <f t="shared" si="6"/>
        <v>12830</v>
      </c>
      <c r="F449" s="4">
        <f>SUMIF($B$2:$B$457,B449,$E$2:$E$457)-SUMIF(libros!$B$2:$B$446,bancos!B449,libros!$C$2:$C$446)</f>
        <v>12830</v>
      </c>
    </row>
    <row r="450" spans="1:6" ht="12.75">
      <c r="A450" s="1">
        <v>40536</v>
      </c>
      <c r="B450">
        <v>6104428</v>
      </c>
      <c r="C450" s="4">
        <v>0</v>
      </c>
      <c r="D450" s="4">
        <v>5440009.97</v>
      </c>
      <c r="E450" s="15">
        <f t="shared" si="6"/>
        <v>5440009.97</v>
      </c>
      <c r="F450" s="4">
        <f>SUMIF($B$2:$B$457,B450,$E$2:$E$457)-SUMIF(libros!$B$2:$B$446,bancos!B450,libros!$C$2:$C$446)</f>
        <v>0</v>
      </c>
    </row>
    <row r="451" spans="1:6" ht="12.75">
      <c r="A451" s="1">
        <v>40536</v>
      </c>
      <c r="B451">
        <v>112008</v>
      </c>
      <c r="C451" s="4">
        <v>208644</v>
      </c>
      <c r="D451" s="4">
        <v>0</v>
      </c>
      <c r="E451" s="15">
        <f aca="true" t="shared" si="7" ref="E451:E457">+D451-C451</f>
        <v>-208644</v>
      </c>
      <c r="F451" s="4">
        <f>SUMIF($B$2:$B$457,B451,$E$2:$E$457)-SUMIF(libros!$B$2:$B$446,bancos!B451,libros!$C$2:$C$446)</f>
        <v>0</v>
      </c>
    </row>
    <row r="452" spans="1:6" ht="12.75">
      <c r="A452" s="1">
        <v>40536</v>
      </c>
      <c r="B452">
        <v>112043</v>
      </c>
      <c r="C452" s="4">
        <v>225000</v>
      </c>
      <c r="D452" s="4">
        <v>0</v>
      </c>
      <c r="E452" s="15">
        <f t="shared" si="7"/>
        <v>-225000</v>
      </c>
      <c r="F452" s="4">
        <f>SUMIF($B$2:$B$457,B452,$E$2:$E$457)-SUMIF(libros!$B$2:$B$446,bancos!B452,libros!$C$2:$C$446)</f>
        <v>0</v>
      </c>
    </row>
    <row r="453" spans="1:6" ht="12.75">
      <c r="A453" s="1">
        <v>40536</v>
      </c>
      <c r="B453">
        <v>112082</v>
      </c>
      <c r="C453" s="4">
        <v>302222.1</v>
      </c>
      <c r="D453" s="4">
        <v>0</v>
      </c>
      <c r="E453" s="15">
        <f t="shared" si="7"/>
        <v>-302222.1</v>
      </c>
      <c r="F453" s="4">
        <f>SUMIF($B$2:$B$457,B453,$E$2:$E$457)-SUMIF(libros!$B$2:$B$446,bancos!B453,libros!$C$2:$C$446)</f>
        <v>0</v>
      </c>
    </row>
    <row r="454" spans="1:6" ht="12.75">
      <c r="A454" s="1">
        <v>40536</v>
      </c>
      <c r="B454">
        <v>112084</v>
      </c>
      <c r="C454" s="4">
        <v>195284</v>
      </c>
      <c r="D454" s="4">
        <v>0</v>
      </c>
      <c r="E454" s="15">
        <f t="shared" si="7"/>
        <v>-195284</v>
      </c>
      <c r="F454" s="4">
        <f>SUMIF($B$2:$B$457,B454,$E$2:$E$457)-SUMIF(libros!$B$2:$B$446,bancos!B454,libros!$C$2:$C$446)</f>
        <v>0</v>
      </c>
    </row>
    <row r="455" spans="1:6" ht="12.75">
      <c r="A455" s="1">
        <v>40536</v>
      </c>
      <c r="B455">
        <v>8872</v>
      </c>
      <c r="C455" s="4">
        <v>5222805</v>
      </c>
      <c r="D455" s="4">
        <v>0</v>
      </c>
      <c r="E455" s="15">
        <f t="shared" si="7"/>
        <v>-5222805</v>
      </c>
      <c r="F455" s="4">
        <f>SUMIF($B$2:$B$457,B455,$E$2:$E$457)-SUMIF(libros!$B$2:$B$446,bancos!B455,libros!$C$2:$C$446)</f>
        <v>-5222805</v>
      </c>
    </row>
    <row r="456" spans="1:6" ht="12.75">
      <c r="A456" s="1">
        <v>40539</v>
      </c>
      <c r="B456">
        <v>46563585</v>
      </c>
      <c r="C456" s="4">
        <v>0</v>
      </c>
      <c r="D456" s="4">
        <v>143042</v>
      </c>
      <c r="E456" s="15">
        <f t="shared" si="7"/>
        <v>143042</v>
      </c>
      <c r="F456" s="4">
        <f>SUMIF($B$2:$B$457,B456,$E$2:$E$457)-SUMIF(libros!$B$2:$B$446,bancos!B456,libros!$C$2:$C$446)</f>
        <v>0</v>
      </c>
    </row>
    <row r="457" spans="1:6" ht="12.75">
      <c r="A457" s="1">
        <v>40539</v>
      </c>
      <c r="B457">
        <v>46569564</v>
      </c>
      <c r="C457" s="4">
        <v>0</v>
      </c>
      <c r="D457" s="4">
        <v>70000</v>
      </c>
      <c r="E457" s="15">
        <f t="shared" si="7"/>
        <v>70000</v>
      </c>
      <c r="F457" s="4">
        <f>SUMIF($B$2:$B$457,B457,$E$2:$E$457)-SUMIF(libros!$B$2:$B$446,bancos!B457,libros!$C$2:$C$446)</f>
        <v>70000</v>
      </c>
    </row>
  </sheetData>
  <sheetProtection/>
  <autoFilter ref="A1:F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Quimicas Unidas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personal</cp:lastModifiedBy>
  <dcterms:created xsi:type="dcterms:W3CDTF">2012-08-29T20:10:55Z</dcterms:created>
  <dcterms:modified xsi:type="dcterms:W3CDTF">2014-01-13T01:59:34Z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798508063</vt:i4>
  </property>
  <property fmtid="{D5CDD505-2E9C-101B-9397-08002B2CF9AE}" pid="3" name="_EmailSubject">
    <vt:lpwstr>Conciliacion2 por terminar</vt:lpwstr>
  </property>
  <property fmtid="{D5CDD505-2E9C-101B-9397-08002B2CF9AE}" pid="4" name="_AuthorEmail">
    <vt:lpwstr>cuentasxpagar@qu.cr</vt:lpwstr>
  </property>
  <property fmtid="{D5CDD505-2E9C-101B-9397-08002B2CF9AE}" pid="5" name="_AuthorEmailDisplayName">
    <vt:lpwstr>Alberth Salazar</vt:lpwstr>
  </property>
  <property fmtid="{D5CDD505-2E9C-101B-9397-08002B2CF9AE}" pid="6" name="_ReviewingToolsShownOnce">
    <vt:lpwstr/>
  </property>
</Properties>
</file>